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ing-2012" sheetId="1" r:id="rId1"/>
  </sheets>
  <definedNames>
    <definedName name="_xlnm.Print_Area" localSheetId="0">'Spring-2012'!$A$1:$N$136</definedName>
  </definedNames>
  <calcPr fullCalcOnLoad="1"/>
</workbook>
</file>

<file path=xl/sharedStrings.xml><?xml version="1.0" encoding="utf-8"?>
<sst xmlns="http://schemas.openxmlformats.org/spreadsheetml/2006/main" count="137" uniqueCount="137">
  <si>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</si>
  <si>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</si>
  <si>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</si>
  <si>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</si>
  <si>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</si>
  <si>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</si>
  <si>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</si>
  <si>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</si>
  <si>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</si>
  <si>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</si>
  <si>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</si>
  <si>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</si>
  <si>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</si>
  <si>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</si>
  <si>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</si>
  <si>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t>άμεσα με τον καθηγητή διότι υπάρχουνε σπουδαστές που χάνουν το μάθημα για Σεπτέμβρη.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</si>
  <si>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</si>
  <si>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</si>
  <si>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</si>
  <si>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</si>
  <si>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</si>
  <si>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Ζάπτσες Χρήστος</t>
  </si>
  <si>
    <t>Τσελεπής Αριστείδης</t>
  </si>
  <si>
    <t>Ζιγκιρκας Γρηγόρης</t>
  </si>
  <si>
    <t>Σπυριδωνίδου Αγάπη</t>
  </si>
  <si>
    <t>Καρατζοπούλου Μιχαέλα</t>
  </si>
  <si>
    <t>Ντόβα Μυρτώ</t>
  </si>
  <si>
    <t>Τσόλη Μαρία</t>
  </si>
  <si>
    <t>Φιλιππίδου Ελλάδα</t>
  </si>
  <si>
    <t>Μπαλατσού Ζωή</t>
  </si>
  <si>
    <t>Καρυοφυλλάκη Μαριάνθη</t>
  </si>
  <si>
    <t>Γκίνα Σταματία</t>
  </si>
  <si>
    <t>Παπαδόπουλος Κωνσταντίνος</t>
  </si>
  <si>
    <t>Σκίλλος Γιώργος</t>
  </si>
  <si>
    <t>Αρβανίτης Αντώνης</t>
  </si>
  <si>
    <t>Τάσσιος Μάριος</t>
  </si>
  <si>
    <t>Ραβανίδου Ευδοξία</t>
  </si>
  <si>
    <t>Φελεκίδου Ελένη</t>
  </si>
  <si>
    <t>Σαριανίδου Χαρίκλεια</t>
  </si>
  <si>
    <t>Κορακιανίτη Μαρία</t>
  </si>
  <si>
    <t>Γεράνης Μιχαήλ</t>
  </si>
  <si>
    <t>Μπελέρη Αιντα</t>
  </si>
  <si>
    <t>Καιαφας Παναγιώτης</t>
  </si>
  <si>
    <t>Καταπόδης Πέτρος</t>
  </si>
  <si>
    <t>Γκανάτσιου Μαρία</t>
  </si>
  <si>
    <t>Γρηγοριάδου Ευαγγελία</t>
  </si>
  <si>
    <t>Κέππας Θωμάς</t>
  </si>
  <si>
    <t>Φουλιδής Ιωάννης</t>
  </si>
  <si>
    <t>Αθανασίου Αποστόλης</t>
  </si>
  <si>
    <t>Λευτέρης Κατμάδας</t>
  </si>
  <si>
    <t>Δούζης Θωμάς</t>
  </si>
  <si>
    <t>Τσαβλής Ευστάθιος;</t>
  </si>
  <si>
    <t>Κύρκος Αντώνης</t>
  </si>
  <si>
    <t>Εμμανουηλίδης Γιώργος</t>
  </si>
  <si>
    <t>Μαριδάκη Άννα</t>
  </si>
  <si>
    <t>Κούλα Κλάρα</t>
  </si>
  <si>
    <t>Ευθυμιάδης Παύλος</t>
  </si>
  <si>
    <t>Κυζιρίδης Στέλιος</t>
  </si>
  <si>
    <t>Σουλούγκας Δημήτρης</t>
  </si>
  <si>
    <t>Σπυριάδης Γεώργιος</t>
  </si>
  <si>
    <t>Κανδύλας Νίκος</t>
  </si>
  <si>
    <t>Μηλούση Μαρία</t>
  </si>
  <si>
    <t>Παπας Θωμάς</t>
  </si>
  <si>
    <t>Κολεβέντης Γιώργος</t>
  </si>
  <si>
    <t>Οικονόμου Μάρθα</t>
  </si>
  <si>
    <t>Σαμίου Παναγιώτης</t>
  </si>
  <si>
    <t>Ανεβλαβής Σταυρος</t>
  </si>
  <si>
    <t>Βασαιτης Δημήτρης</t>
  </si>
  <si>
    <t>Παληάς Κλέαρχος</t>
  </si>
  <si>
    <t>Αλεπόπουλος Βασίλης</t>
  </si>
  <si>
    <t>Φερο-Παντίδης Άρης</t>
  </si>
  <si>
    <t>Καρανίκα Χρυσάνθη</t>
  </si>
  <si>
    <t>Κωνσταντινίδου Ευδοκία</t>
  </si>
  <si>
    <t>Αναστασιάδης Νικόλαος</t>
  </si>
  <si>
    <t>Λάζος Παναγιώτης</t>
  </si>
  <si>
    <t>Γκόγκου Ανθουλα</t>
  </si>
  <si>
    <t>Κεμανετζίδου Κωνσταντινια</t>
  </si>
  <si>
    <t>Τζήγκας Ηρακλής</t>
  </si>
  <si>
    <t>Παπαγεωργίου Βασίλης</t>
  </si>
  <si>
    <t>Χατζινικολάου Νίκος</t>
  </si>
  <si>
    <t>Καζακίδου Χρύσα</t>
  </si>
  <si>
    <t>Πετρούσης Πέτρος</t>
  </si>
  <si>
    <t>Παπαζογλου Παναγιώτης</t>
  </si>
  <si>
    <t>Ραπτόπουλος Αιμίλιο</t>
  </si>
  <si>
    <t>Ντιρλής Κωνσταντίνος</t>
  </si>
  <si>
    <t>Τσακαλάκης Αποστόλης</t>
  </si>
  <si>
    <t>Βασιλειάδης Αχιλέας</t>
  </si>
  <si>
    <t>Τσιαμπούλη Σοφία</t>
  </si>
  <si>
    <t>Δημισκίδης Αναστάσιος</t>
  </si>
  <si>
    <t>Σωτηριάδης Νίκος</t>
  </si>
  <si>
    <t>Γιαννακάκης Νικόλαος</t>
  </si>
  <si>
    <t>Παλληκαρίδης Αλέξανδρος</t>
  </si>
  <si>
    <t>Μποιλος Αθανάσιος</t>
  </si>
  <si>
    <t>Μπουτκοβαλής Αθανάσιος </t>
  </si>
  <si>
    <t>Παπαδόπουλος Θεόδωρος</t>
  </si>
  <si>
    <t>Καλπαχτσίδης Διονύσιος</t>
  </si>
  <si>
    <t>Παπάς Ιωάννης</t>
  </si>
  <si>
    <t>Μπαναβού Νίκη</t>
  </si>
  <si>
    <t>Μπαντας Ιωάννης</t>
  </si>
  <si>
    <t>Πανταζής Σάββας</t>
  </si>
  <si>
    <t>Τσούκα Θωμαή</t>
  </si>
  <si>
    <t>Μητράι Δημήτρης</t>
  </si>
  <si>
    <t>Τραμπουλής Μιχάλης</t>
  </si>
  <si>
    <t>Ξενάκης Κωνσταντίνος</t>
  </si>
  <si>
    <t>Δημητρίου Ιωάννης</t>
  </si>
  <si>
    <t>Μάρκου Κώστας</t>
  </si>
  <si>
    <t>Ιωαννίδου Δέσποινα</t>
  </si>
  <si>
    <t>ΕΑΡΙΝΟ ΕΞΑΜΗΝΟ 2012 Θεωρία</t>
  </si>
  <si>
    <t>Βασιλείου Σοφία</t>
  </si>
  <si>
    <t>Λασκαρίδης Παναγιώτης</t>
  </si>
  <si>
    <t>Δήρλα Κλαίρη</t>
  </si>
  <si>
    <t>Τσιλόπουλος Δημήτρης</t>
  </si>
  <si>
    <t>Θεοχαρίδου Δήμητρα Βικτωρία</t>
  </si>
  <si>
    <t>Κωνσταντίνος Γκόβαρης</t>
  </si>
  <si>
    <t>Κόλια Ελισάβετ</t>
  </si>
  <si>
    <t>Κόκκινος Παναγιώτης</t>
  </si>
  <si>
    <t>Χατζηιωάννου Ιωσήφ</t>
  </si>
  <si>
    <t>Κελεσίδης Ντένης</t>
  </si>
  <si>
    <t>Σαφλέκη Ελένη</t>
  </si>
  <si>
    <t>Ζαγκότας Στέφανος</t>
  </si>
  <si>
    <t>Τσακμάκης Χρήστος</t>
  </si>
  <si>
    <t>Ζαμπούνη Κυριακή</t>
  </si>
  <si>
    <t>Πισταρίδης Χρήστος</t>
  </si>
  <si>
    <t>Τσανακτσίδου Ειρήνη</t>
  </si>
  <si>
    <t>Παπαδόπουλος Γεώργιος</t>
  </si>
  <si>
    <t>ΟΟΥΣ Αλέξανδρος</t>
  </si>
  <si>
    <t>Κογια Πασχαλίνα</t>
  </si>
  <si>
    <t>Παπαπαύλου Δημήτρης</t>
  </si>
  <si>
    <t>Δημάδη Ιωάννα</t>
  </si>
  <si>
    <t>Μπελουμπάσησ Γεώργιος</t>
  </si>
  <si>
    <t>Μακρίδης Ιωάννης</t>
  </si>
  <si>
    <t>Mάριος Λιοδάκης</t>
  </si>
  <si>
    <t>Μουρατίδου Διάνα</t>
  </si>
  <si>
    <t>Σημαιοφορίδης Βασίλης</t>
  </si>
  <si>
    <t>Νικολαιδης Εμμανουήλ</t>
  </si>
  <si>
    <t>Τσιλιγκίρης Πασχάλης</t>
  </si>
  <si>
    <t>Παρακαλούνται να επικοινωνήσουνε άμεσα με ον διδάσκοντα στο email lantzos@teiser.gr μέχρι 25/8/12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</si>
</sst>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16" applyNumberFormat="1" applyFont="1" applyFill="1" applyBorder="1" applyAlignment="1" applyProtection="1">
      <alignment/>
      <protection/>
    </xf>
    <xf numFmtId="0" fontId="10" fillId="0" borderId="0" xfId="1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15" fillId="0" borderId="0" xfId="0" applyFont="1" applyAlignment="1">
      <alignment horizontal="left" indent="6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6" applyFont="1" applyAlignment="1">
      <alignment/>
    </xf>
    <xf numFmtId="0" fontId="20" fillId="3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8" fillId="2" borderId="0" xfId="16" applyNumberFormat="1" applyFont="1" applyFill="1" applyBorder="1" applyAlignment="1" applyProtection="1">
      <alignment/>
      <protection/>
    </xf>
    <xf numFmtId="0" fontId="21" fillId="2" borderId="0" xfId="16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18" fillId="2" borderId="0" xfId="16" applyFont="1" applyFill="1" applyBorder="1" applyAlignment="1">
      <alignment/>
    </xf>
    <xf numFmtId="0" fontId="20" fillId="2" borderId="0" xfId="16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90" zoomScaleNormal="90" workbookViewId="0" topLeftCell="A1">
      <pane ySplit="6" topLeftCell="BM44" activePane="bottomLeft" state="frozen"/>
      <selection pane="topLeft" activeCell="A1" sqref="A1"/>
      <selection pane="bottomLeft" activeCell="F69" sqref="F69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  <c r="P1" s="4"/>
      <c r="Q1" s="4"/>
      <c r="R1" s="4"/>
    </row>
    <row r="2" spans="1:18" ht="23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"/>
      <c r="P2" s="5"/>
      <c r="Q2" s="5"/>
      <c r="R2" s="5"/>
    </row>
    <row r="3" spans="1:18" ht="23.25" customHeight="1">
      <c r="A3" s="31" t="s">
        <v>107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19</v>
      </c>
      <c r="I6" s="8" t="s">
        <v>10</v>
      </c>
      <c r="J6" s="8" t="s">
        <v>9</v>
      </c>
      <c r="K6" s="9" t="s">
        <v>11</v>
      </c>
      <c r="L6" s="7"/>
      <c r="M6" s="7" t="s">
        <v>12</v>
      </c>
      <c r="N6" s="5"/>
      <c r="O6" s="5"/>
    </row>
    <row r="7" spans="1:15" s="24" customFormat="1" ht="18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0" s="24" customFormat="1" ht="18" customHeight="1">
      <c r="A8" s="25">
        <v>1</v>
      </c>
      <c r="B8" s="24" t="s">
        <v>96</v>
      </c>
      <c r="C8" s="24">
        <v>2078</v>
      </c>
      <c r="D8" s="21"/>
      <c r="E8" s="21">
        <f aca="true" t="shared" si="0" ref="E8:E15">D8*0.4</f>
        <v>0</v>
      </c>
      <c r="F8" s="21">
        <v>0</v>
      </c>
      <c r="G8" s="21">
        <f aca="true" t="shared" si="1" ref="G8:G15">F8*0.6</f>
        <v>0</v>
      </c>
      <c r="H8" s="21">
        <f>G8+E8</f>
        <v>0</v>
      </c>
      <c r="I8" s="21">
        <f>-(D8-F8)</f>
        <v>0</v>
      </c>
      <c r="J8" s="21">
        <f>IF(OR(D8="",D8=0),F8,IF((D8-F8)&gt;3,(F8+2)*0.4+F8*0.6,H8))</f>
        <v>0</v>
      </c>
    </row>
    <row r="9" spans="1:10" s="24" customFormat="1" ht="18" customHeight="1">
      <c r="A9" s="25">
        <v>2</v>
      </c>
      <c r="B9" s="24" t="s">
        <v>58</v>
      </c>
      <c r="C9" s="24">
        <v>2131</v>
      </c>
      <c r="D9" s="21">
        <v>6.5</v>
      </c>
      <c r="E9" s="21">
        <f t="shared" si="0"/>
        <v>2.6</v>
      </c>
      <c r="F9" s="21">
        <v>2</v>
      </c>
      <c r="G9" s="21">
        <f t="shared" si="1"/>
        <v>1.2</v>
      </c>
      <c r="H9" s="21">
        <f aca="true" t="shared" si="2" ref="H9:H15">E9+G9</f>
        <v>3.8</v>
      </c>
      <c r="I9" s="21">
        <f aca="true" t="shared" si="3" ref="I9:I15">IF(D9="","",-(D9-F9))</f>
        <v>-4.5</v>
      </c>
      <c r="J9" s="21">
        <f aca="true" t="shared" si="4" ref="J9:J14">IF(D9="","",IF((D9-F9)&gt;3,(F9+2)*0.4+F9*0.6,H9))</f>
        <v>2.8</v>
      </c>
    </row>
    <row r="10" spans="1:11" s="24" customFormat="1" ht="18" customHeight="1">
      <c r="A10" s="25">
        <v>3</v>
      </c>
      <c r="B10" s="24" t="s">
        <v>45</v>
      </c>
      <c r="C10" s="24">
        <v>1928</v>
      </c>
      <c r="D10" s="21">
        <v>6</v>
      </c>
      <c r="E10" s="21">
        <f t="shared" si="0"/>
        <v>2.4000000000000004</v>
      </c>
      <c r="F10" s="21">
        <v>5.2</v>
      </c>
      <c r="G10" s="21">
        <f t="shared" si="1"/>
        <v>3.12</v>
      </c>
      <c r="H10" s="20">
        <f t="shared" si="2"/>
        <v>5.5200000000000005</v>
      </c>
      <c r="I10" s="21">
        <f t="shared" si="3"/>
        <v>-0.7999999999999998</v>
      </c>
      <c r="J10" s="21">
        <f t="shared" si="4"/>
        <v>5.5200000000000005</v>
      </c>
      <c r="K10" s="22"/>
    </row>
    <row r="11" spans="1:10" s="24" customFormat="1" ht="18" customHeight="1">
      <c r="A11" s="25">
        <v>4</v>
      </c>
      <c r="B11" s="24" t="s">
        <v>61</v>
      </c>
      <c r="C11" s="24">
        <v>1643</v>
      </c>
      <c r="D11" s="21">
        <v>6</v>
      </c>
      <c r="E11" s="21">
        <f t="shared" si="0"/>
        <v>2.4000000000000004</v>
      </c>
      <c r="F11" s="21">
        <v>4.4</v>
      </c>
      <c r="G11" s="21">
        <f t="shared" si="1"/>
        <v>2.64</v>
      </c>
      <c r="H11" s="21">
        <f t="shared" si="2"/>
        <v>5.040000000000001</v>
      </c>
      <c r="I11" s="21">
        <f t="shared" si="3"/>
        <v>-1.5999999999999996</v>
      </c>
      <c r="J11" s="21">
        <f t="shared" si="4"/>
        <v>5.040000000000001</v>
      </c>
    </row>
    <row r="12" spans="1:13" s="24" customFormat="1" ht="18" customHeight="1">
      <c r="A12" s="25">
        <v>5</v>
      </c>
      <c r="B12" s="24" t="s">
        <v>35</v>
      </c>
      <c r="C12" s="24">
        <v>2860</v>
      </c>
      <c r="D12" s="21">
        <v>10</v>
      </c>
      <c r="E12" s="21">
        <f t="shared" si="0"/>
        <v>4</v>
      </c>
      <c r="F12" s="21">
        <v>4.2</v>
      </c>
      <c r="G12" s="21">
        <f t="shared" si="1"/>
        <v>2.52</v>
      </c>
      <c r="H12" s="21">
        <f t="shared" si="2"/>
        <v>6.52</v>
      </c>
      <c r="I12" s="21">
        <f t="shared" si="3"/>
        <v>-5.8</v>
      </c>
      <c r="J12" s="21">
        <f t="shared" si="4"/>
        <v>5</v>
      </c>
      <c r="K12" s="22"/>
      <c r="M12" s="26"/>
    </row>
    <row r="13" spans="1:11" s="24" customFormat="1" ht="18" customHeight="1">
      <c r="A13" s="25">
        <v>6</v>
      </c>
      <c r="B13" s="24" t="s">
        <v>108</v>
      </c>
      <c r="C13" s="24">
        <v>2613</v>
      </c>
      <c r="D13" s="21">
        <v>0</v>
      </c>
      <c r="E13" s="21">
        <f t="shared" si="0"/>
        <v>0</v>
      </c>
      <c r="F13" s="21">
        <v>1</v>
      </c>
      <c r="G13" s="21">
        <f t="shared" si="1"/>
        <v>0.6</v>
      </c>
      <c r="H13" s="20">
        <f t="shared" si="2"/>
        <v>0.6</v>
      </c>
      <c r="I13" s="21">
        <f t="shared" si="3"/>
        <v>1</v>
      </c>
      <c r="J13" s="21">
        <f t="shared" si="4"/>
        <v>0.6</v>
      </c>
      <c r="K13" s="22"/>
    </row>
    <row r="14" spans="1:11" s="24" customFormat="1" ht="18" customHeight="1">
      <c r="A14" s="25">
        <v>7</v>
      </c>
      <c r="B14" s="24" t="s">
        <v>109</v>
      </c>
      <c r="C14" s="24">
        <v>1806</v>
      </c>
      <c r="D14" s="21">
        <v>0</v>
      </c>
      <c r="E14" s="21">
        <f t="shared" si="0"/>
        <v>0</v>
      </c>
      <c r="F14" s="21">
        <v>0</v>
      </c>
      <c r="G14" s="21">
        <f t="shared" si="1"/>
        <v>0</v>
      </c>
      <c r="H14" s="20">
        <f t="shared" si="2"/>
        <v>0</v>
      </c>
      <c r="I14" s="21">
        <f t="shared" si="3"/>
        <v>0</v>
      </c>
      <c r="J14" s="21">
        <f t="shared" si="4"/>
        <v>0</v>
      </c>
      <c r="K14" s="22"/>
    </row>
    <row r="15" spans="1:10" s="24" customFormat="1" ht="18" customHeight="1">
      <c r="A15" s="25">
        <v>8</v>
      </c>
      <c r="B15" s="24" t="s">
        <v>110</v>
      </c>
      <c r="C15" s="24">
        <v>2495</v>
      </c>
      <c r="D15" s="21">
        <v>0</v>
      </c>
      <c r="E15" s="21">
        <f t="shared" si="0"/>
        <v>0</v>
      </c>
      <c r="F15" s="21">
        <v>2.2</v>
      </c>
      <c r="G15" s="21">
        <f t="shared" si="1"/>
        <v>1.32</v>
      </c>
      <c r="H15" s="21">
        <f t="shared" si="2"/>
        <v>1.32</v>
      </c>
      <c r="I15" s="21">
        <f t="shared" si="3"/>
        <v>2.2</v>
      </c>
      <c r="J15" s="21">
        <v>2.2</v>
      </c>
    </row>
    <row r="16" spans="1:11" s="24" customFormat="1" ht="18" customHeight="1">
      <c r="A16" s="25">
        <v>9</v>
      </c>
      <c r="B16" s="24" t="s">
        <v>111</v>
      </c>
      <c r="C16" s="24">
        <v>1334</v>
      </c>
      <c r="D16" s="21">
        <v>0</v>
      </c>
      <c r="E16" s="21"/>
      <c r="F16" s="21">
        <v>0</v>
      </c>
      <c r="G16" s="21"/>
      <c r="H16" s="21"/>
      <c r="I16" s="21">
        <f>IF(D16="","",-(D16-F16))</f>
        <v>0</v>
      </c>
      <c r="J16" s="21">
        <f>IF(D16="","",IF((D16-F16)&gt;3,(F16+2)*0.4+F16*0.6,H16))</f>
        <v>0</v>
      </c>
      <c r="K16" s="27"/>
    </row>
    <row r="17" spans="1:10" s="24" customFormat="1" ht="18" customHeight="1">
      <c r="A17" s="25">
        <v>10</v>
      </c>
      <c r="B17" s="24" t="s">
        <v>103</v>
      </c>
      <c r="C17" s="24">
        <v>1325</v>
      </c>
      <c r="D17" s="21"/>
      <c r="E17" s="21">
        <f>D17*0.4</f>
        <v>0</v>
      </c>
      <c r="F17" s="21">
        <v>0.5</v>
      </c>
      <c r="G17" s="21">
        <f>F17*0.6</f>
        <v>0.3</v>
      </c>
      <c r="H17" s="21">
        <f>G17+E17</f>
        <v>0.3</v>
      </c>
      <c r="I17" s="21">
        <f>-(D17-F17)</f>
        <v>0.5</v>
      </c>
      <c r="J17" s="21">
        <f>IF(OR(D17="",D17=0),F17,IF((D17-F17)&gt;3,(F17+2)*0.4+F17*0.6,H17))</f>
        <v>0.5</v>
      </c>
    </row>
    <row r="18" spans="1:11" s="24" customFormat="1" ht="18" customHeight="1" outlineLevel="1">
      <c r="A18" s="25">
        <v>11</v>
      </c>
      <c r="B18" s="24" t="s">
        <v>112</v>
      </c>
      <c r="C18" s="24">
        <v>2828</v>
      </c>
      <c r="D18" s="21">
        <v>0</v>
      </c>
      <c r="E18" s="21">
        <f>D18*0.4</f>
        <v>0</v>
      </c>
      <c r="F18" s="21">
        <v>1.5</v>
      </c>
      <c r="G18" s="21">
        <f>F18*0.6</f>
        <v>0.8999999999999999</v>
      </c>
      <c r="H18" s="21">
        <f>G18+E18</f>
        <v>0.8999999999999999</v>
      </c>
      <c r="I18" s="21">
        <f>-(D18-F18)</f>
        <v>1.5</v>
      </c>
      <c r="J18" s="21">
        <f>IF(OR(D18="",D18=0),F18,IF((D18-F18)&gt;3,(F18+2)*0.4+F18*0.6,H18))</f>
        <v>1.5</v>
      </c>
      <c r="K18" s="22"/>
    </row>
    <row r="19" spans="1:10" s="24" customFormat="1" ht="18" customHeight="1">
      <c r="A19" s="25">
        <v>12</v>
      </c>
      <c r="B19" s="24" t="s">
        <v>113</v>
      </c>
      <c r="C19" s="24">
        <v>1297</v>
      </c>
      <c r="D19" s="21">
        <v>5</v>
      </c>
      <c r="E19" s="21">
        <f>D19*0.4</f>
        <v>2</v>
      </c>
      <c r="F19" s="21">
        <v>1.2</v>
      </c>
      <c r="G19" s="21">
        <f>F19*0.6</f>
        <v>0.72</v>
      </c>
      <c r="H19" s="21">
        <f>E19+G19</f>
        <v>2.7199999999999998</v>
      </c>
      <c r="I19" s="21">
        <f>IF(D19="","",-(D19-F19))</f>
        <v>-3.8</v>
      </c>
      <c r="J19" s="21">
        <f>IF(D19="","",IF((D19-F19)&gt;3,(F19+2)*0.4+F19*0.6,H19))</f>
        <v>2</v>
      </c>
    </row>
    <row r="20" spans="1:11" s="24" customFormat="1" ht="18" customHeight="1" outlineLevel="1">
      <c r="A20" s="25">
        <v>13</v>
      </c>
      <c r="B20" s="24" t="s">
        <v>114</v>
      </c>
      <c r="C20" s="24">
        <v>1294</v>
      </c>
      <c r="D20" s="21">
        <v>0</v>
      </c>
      <c r="E20" s="21">
        <f>D20*0.4</f>
        <v>0</v>
      </c>
      <c r="F20" s="21">
        <v>1.2</v>
      </c>
      <c r="G20" s="21">
        <f>F20*0.6</f>
        <v>0.72</v>
      </c>
      <c r="H20" s="21">
        <f>E20+G20</f>
        <v>0.72</v>
      </c>
      <c r="I20" s="21">
        <f>IF(D20="","",-(D20-F20))</f>
        <v>1.2</v>
      </c>
      <c r="J20" s="21">
        <v>1.2</v>
      </c>
      <c r="K20" s="22"/>
    </row>
    <row r="21" spans="1:11" s="24" customFormat="1" ht="18" customHeight="1" outlineLevel="1">
      <c r="A21" s="25">
        <v>14</v>
      </c>
      <c r="B21" s="24" t="s">
        <v>115</v>
      </c>
      <c r="C21" s="24">
        <v>271</v>
      </c>
      <c r="D21" s="21">
        <v>0</v>
      </c>
      <c r="E21" s="21">
        <f>D21*0.4</f>
        <v>0</v>
      </c>
      <c r="F21" s="21">
        <v>0</v>
      </c>
      <c r="G21" s="21">
        <f>F21*0.6</f>
        <v>0</v>
      </c>
      <c r="H21" s="21">
        <f>E21+G21</f>
        <v>0</v>
      </c>
      <c r="I21" s="21">
        <f>IF(D21="","",-(D21-F21))</f>
        <v>0</v>
      </c>
      <c r="J21" s="21">
        <f>IF(OR(D21="",D21=0),F21,IF((D21-F21)&gt;3,(F21+2)*0.4+F21*0.6,H21))</f>
        <v>0</v>
      </c>
      <c r="K21" s="22"/>
    </row>
    <row r="22" spans="1:10" s="24" customFormat="1" ht="18" customHeight="1">
      <c r="A22" s="25">
        <v>15</v>
      </c>
      <c r="B22" s="24" t="s">
        <v>116</v>
      </c>
      <c r="C22" s="24">
        <v>1487</v>
      </c>
      <c r="D22" s="21">
        <v>0</v>
      </c>
      <c r="E22" s="21"/>
      <c r="F22" s="21">
        <v>0</v>
      </c>
      <c r="G22" s="21"/>
      <c r="H22" s="21">
        <v>0</v>
      </c>
      <c r="I22" s="21"/>
      <c r="J22" s="28">
        <v>0</v>
      </c>
    </row>
    <row r="23" spans="1:11" s="24" customFormat="1" ht="18" customHeight="1" outlineLevel="1">
      <c r="A23" s="25">
        <v>16</v>
      </c>
      <c r="B23" s="24" t="s">
        <v>117</v>
      </c>
      <c r="C23" s="24">
        <v>2361</v>
      </c>
      <c r="D23" s="21"/>
      <c r="E23" s="21"/>
      <c r="F23" s="21">
        <v>1.5</v>
      </c>
      <c r="G23" s="21"/>
      <c r="H23" s="21"/>
      <c r="I23" s="21"/>
      <c r="J23" s="21">
        <v>1.5</v>
      </c>
      <c r="K23" s="22"/>
    </row>
    <row r="24" spans="1:11" s="24" customFormat="1" ht="18" customHeight="1">
      <c r="A24" s="25">
        <v>17</v>
      </c>
      <c r="B24" s="24" t="s">
        <v>86</v>
      </c>
      <c r="C24" s="24">
        <v>2264</v>
      </c>
      <c r="D24" s="21"/>
      <c r="E24" s="21"/>
      <c r="F24" s="21">
        <v>2</v>
      </c>
      <c r="G24" s="21"/>
      <c r="H24" s="21"/>
      <c r="I24" s="21">
        <f>IF(D24="","",-(D24-F24))</f>
      </c>
      <c r="J24" s="21">
        <v>2</v>
      </c>
      <c r="K24" s="22"/>
    </row>
    <row r="25" spans="1:11" s="24" customFormat="1" ht="18" customHeight="1">
      <c r="A25" s="25">
        <v>18</v>
      </c>
      <c r="B25" s="24" t="s">
        <v>38</v>
      </c>
      <c r="C25" s="24">
        <v>2758</v>
      </c>
      <c r="D25" s="21">
        <v>6.5</v>
      </c>
      <c r="E25" s="21">
        <f aca="true" t="shared" si="5" ref="E25:E69">D25*0.4</f>
        <v>2.6</v>
      </c>
      <c r="F25" s="21">
        <v>1.5</v>
      </c>
      <c r="G25" s="21">
        <f aca="true" t="shared" si="6" ref="G25:G66">F25*0.6</f>
        <v>0.8999999999999999</v>
      </c>
      <c r="H25" s="20">
        <f>E25+G25</f>
        <v>3.5</v>
      </c>
      <c r="I25" s="21">
        <f>IF(D25="","",-(D25-F25))</f>
        <v>-5</v>
      </c>
      <c r="J25" s="21">
        <f>IF(D25="","",IF((D25-F25)&gt;3,(F25+2)*0.4+F25*0.6,H25))</f>
        <v>2.3</v>
      </c>
      <c r="K25" s="22"/>
    </row>
    <row r="26" spans="1:11" s="24" customFormat="1" ht="18" customHeight="1">
      <c r="A26" s="25">
        <v>19</v>
      </c>
      <c r="B26" s="24" t="s">
        <v>94</v>
      </c>
      <c r="C26" s="24">
        <v>2775</v>
      </c>
      <c r="D26" s="21"/>
      <c r="E26" s="21">
        <f t="shared" si="5"/>
        <v>0</v>
      </c>
      <c r="F26" s="21">
        <v>1.5</v>
      </c>
      <c r="G26" s="21">
        <f t="shared" si="6"/>
        <v>0.8999999999999999</v>
      </c>
      <c r="H26" s="21">
        <f>E26+G26</f>
        <v>0.8999999999999999</v>
      </c>
      <c r="I26" s="21">
        <f>IF(D26="","",-(D26-F26))</f>
      </c>
      <c r="J26" s="21">
        <f>IF(OR(D26="",D26=0),F26,IF((D26-F26)&gt;3,(F26+2)*0.4+F26*0.6,H26))</f>
        <v>1.5</v>
      </c>
      <c r="K26" s="22"/>
    </row>
    <row r="27" spans="1:11" s="24" customFormat="1" ht="18" customHeight="1">
      <c r="A27" s="25">
        <v>20</v>
      </c>
      <c r="B27" s="24" t="s">
        <v>33</v>
      </c>
      <c r="C27" s="24">
        <v>2788</v>
      </c>
      <c r="D27" s="21">
        <v>10</v>
      </c>
      <c r="E27" s="21">
        <f t="shared" si="5"/>
        <v>4</v>
      </c>
      <c r="F27" s="21">
        <v>1.8</v>
      </c>
      <c r="G27" s="21">
        <f t="shared" si="6"/>
        <v>1.08</v>
      </c>
      <c r="H27" s="21">
        <f>E27+G27</f>
        <v>5.08</v>
      </c>
      <c r="I27" s="21">
        <f>IF(D27="","",-(D27-F27))</f>
        <v>-8.2</v>
      </c>
      <c r="J27" s="21">
        <f aca="true" t="shared" si="7" ref="J27:J32">IF(D27="","",IF((D27-F27)&gt;3,(F27+2)*0.4+F27*0.6,H27))</f>
        <v>2.6</v>
      </c>
      <c r="K27" s="22"/>
    </row>
    <row r="28" spans="1:11" s="24" customFormat="1" ht="18" customHeight="1">
      <c r="A28" s="25">
        <v>21</v>
      </c>
      <c r="B28" s="24" t="s">
        <v>21</v>
      </c>
      <c r="C28" s="24">
        <v>1283</v>
      </c>
      <c r="D28" s="21">
        <v>6</v>
      </c>
      <c r="E28" s="21">
        <f t="shared" si="5"/>
        <v>2.4000000000000004</v>
      </c>
      <c r="F28" s="21">
        <v>3</v>
      </c>
      <c r="G28" s="21">
        <f t="shared" si="6"/>
        <v>1.7999999999999998</v>
      </c>
      <c r="H28" s="21">
        <f>IF(I28&gt;3,E28+G28,E28+G28)</f>
        <v>4.2</v>
      </c>
      <c r="I28" s="21">
        <f>-(D28-F28)</f>
        <v>-3</v>
      </c>
      <c r="J28" s="21">
        <f t="shared" si="7"/>
        <v>4.2</v>
      </c>
      <c r="K28" s="22"/>
    </row>
    <row r="29" spans="1:10" s="24" customFormat="1" ht="18" customHeight="1">
      <c r="A29" s="25">
        <v>22</v>
      </c>
      <c r="B29" s="24" t="s">
        <v>64</v>
      </c>
      <c r="C29" s="24">
        <v>2634</v>
      </c>
      <c r="D29" s="21">
        <v>6</v>
      </c>
      <c r="E29" s="21">
        <f t="shared" si="5"/>
        <v>2.4000000000000004</v>
      </c>
      <c r="F29" s="21">
        <v>6.5</v>
      </c>
      <c r="G29" s="21">
        <f t="shared" si="6"/>
        <v>3.9</v>
      </c>
      <c r="H29" s="21">
        <f aca="true" t="shared" si="8" ref="H29:H66">E29+G29</f>
        <v>6.300000000000001</v>
      </c>
      <c r="I29" s="21">
        <f aca="true" t="shared" si="9" ref="I29:I40">IF(D29="","",-(D29-F29))</f>
        <v>0.5</v>
      </c>
      <c r="J29" s="21">
        <f t="shared" si="7"/>
        <v>6.300000000000001</v>
      </c>
    </row>
    <row r="30" spans="1:11" s="24" customFormat="1" ht="18" customHeight="1">
      <c r="A30" s="25">
        <v>23</v>
      </c>
      <c r="B30" s="24" t="s">
        <v>80</v>
      </c>
      <c r="C30" s="24">
        <v>2114</v>
      </c>
      <c r="D30" s="21">
        <v>5.5</v>
      </c>
      <c r="E30" s="21">
        <f t="shared" si="5"/>
        <v>2.2</v>
      </c>
      <c r="F30" s="21">
        <v>2</v>
      </c>
      <c r="G30" s="21">
        <f t="shared" si="6"/>
        <v>1.2</v>
      </c>
      <c r="H30" s="21">
        <f t="shared" si="8"/>
        <v>3.4000000000000004</v>
      </c>
      <c r="I30" s="21">
        <f t="shared" si="9"/>
        <v>-3.5</v>
      </c>
      <c r="J30" s="21">
        <f t="shared" si="7"/>
        <v>2.8</v>
      </c>
      <c r="K30" s="22"/>
    </row>
    <row r="31" spans="1:11" s="24" customFormat="1" ht="18" customHeight="1">
      <c r="A31" s="25">
        <v>24</v>
      </c>
      <c r="B31" s="24" t="s">
        <v>41</v>
      </c>
      <c r="C31" s="24">
        <v>2867</v>
      </c>
      <c r="D31" s="21">
        <v>5</v>
      </c>
      <c r="E31" s="21">
        <f t="shared" si="5"/>
        <v>2</v>
      </c>
      <c r="F31" s="21">
        <v>2.5</v>
      </c>
      <c r="G31" s="21">
        <f t="shared" si="6"/>
        <v>1.5</v>
      </c>
      <c r="H31" s="21">
        <f t="shared" si="8"/>
        <v>3.5</v>
      </c>
      <c r="I31" s="21">
        <f t="shared" si="9"/>
        <v>-2.5</v>
      </c>
      <c r="J31" s="21">
        <f t="shared" si="7"/>
        <v>3.5</v>
      </c>
      <c r="K31" s="22"/>
    </row>
    <row r="32" spans="1:11" s="24" customFormat="1" ht="18" customHeight="1">
      <c r="A32" s="25">
        <v>25</v>
      </c>
      <c r="B32" s="24" t="s">
        <v>39</v>
      </c>
      <c r="C32" s="24">
        <v>2857</v>
      </c>
      <c r="D32" s="21">
        <v>5</v>
      </c>
      <c r="E32" s="21">
        <f t="shared" si="5"/>
        <v>2</v>
      </c>
      <c r="F32" s="21">
        <v>3.8</v>
      </c>
      <c r="G32" s="21">
        <f t="shared" si="6"/>
        <v>2.28</v>
      </c>
      <c r="H32" s="21">
        <f t="shared" si="8"/>
        <v>4.279999999999999</v>
      </c>
      <c r="I32" s="21">
        <f t="shared" si="9"/>
        <v>-1.2000000000000002</v>
      </c>
      <c r="J32" s="21">
        <f t="shared" si="7"/>
        <v>4.279999999999999</v>
      </c>
      <c r="K32" s="22"/>
    </row>
    <row r="33" spans="1:11" s="24" customFormat="1" ht="18" customHeight="1">
      <c r="A33" s="25">
        <v>26</v>
      </c>
      <c r="B33" s="24" t="s">
        <v>105</v>
      </c>
      <c r="C33" s="24">
        <v>1392</v>
      </c>
      <c r="D33" s="21">
        <v>0</v>
      </c>
      <c r="E33" s="21">
        <f t="shared" si="5"/>
        <v>0</v>
      </c>
      <c r="F33" s="21">
        <v>2.3</v>
      </c>
      <c r="G33" s="21">
        <f t="shared" si="6"/>
        <v>1.38</v>
      </c>
      <c r="H33" s="21">
        <f t="shared" si="8"/>
        <v>1.38</v>
      </c>
      <c r="I33" s="21">
        <f t="shared" si="9"/>
        <v>2.3</v>
      </c>
      <c r="J33" s="21">
        <f>IF(OR(D33="",D33=0),F33,IF((D33-F33)&gt;3,(F33+2)*0.4+F33*0.6,H33))</f>
        <v>2.3</v>
      </c>
      <c r="K33" s="22"/>
    </row>
    <row r="34" spans="1:11" s="24" customFormat="1" ht="18" customHeight="1">
      <c r="A34" s="25">
        <v>27</v>
      </c>
      <c r="B34" s="24" t="s">
        <v>31</v>
      </c>
      <c r="C34" s="24">
        <v>2811</v>
      </c>
      <c r="D34" s="21">
        <v>5</v>
      </c>
      <c r="E34" s="21">
        <f t="shared" si="5"/>
        <v>2</v>
      </c>
      <c r="F34" s="21">
        <v>2</v>
      </c>
      <c r="G34" s="21">
        <f t="shared" si="6"/>
        <v>1.2</v>
      </c>
      <c r="H34" s="21">
        <f t="shared" si="8"/>
        <v>3.2</v>
      </c>
      <c r="I34" s="21">
        <f t="shared" si="9"/>
        <v>-3</v>
      </c>
      <c r="J34" s="21">
        <f>IF(D34="","",IF((D34-F34)&gt;3,(F34+2)*0.4+F34*0.6,H34))</f>
        <v>3.2</v>
      </c>
      <c r="K34" s="22"/>
    </row>
    <row r="35" spans="1:11" s="24" customFormat="1" ht="18" customHeight="1">
      <c r="A35" s="25">
        <v>28</v>
      </c>
      <c r="B35" s="24" t="s">
        <v>46</v>
      </c>
      <c r="C35" s="24">
        <v>1870</v>
      </c>
      <c r="D35" s="21">
        <v>6</v>
      </c>
      <c r="E35" s="21">
        <f t="shared" si="5"/>
        <v>2.4000000000000004</v>
      </c>
      <c r="F35" s="21">
        <v>2.8</v>
      </c>
      <c r="G35" s="21">
        <f t="shared" si="6"/>
        <v>1.68</v>
      </c>
      <c r="H35" s="20">
        <f t="shared" si="8"/>
        <v>4.08</v>
      </c>
      <c r="I35" s="21">
        <f t="shared" si="9"/>
        <v>-3.2</v>
      </c>
      <c r="J35" s="21">
        <f>IF(D35="","",IF((D35-F35)&gt;3,(F35+2)*0.4+F35*0.6,H35))</f>
        <v>3.5999999999999996</v>
      </c>
      <c r="K35" s="22"/>
    </row>
    <row r="36" spans="1:11" s="24" customFormat="1" ht="18" customHeight="1">
      <c r="A36" s="25">
        <v>29</v>
      </c>
      <c r="B36" s="24" t="s">
        <v>87</v>
      </c>
      <c r="C36" s="24">
        <v>2457</v>
      </c>
      <c r="D36" s="21">
        <v>0</v>
      </c>
      <c r="E36" s="21">
        <f t="shared" si="5"/>
        <v>0</v>
      </c>
      <c r="F36" s="21">
        <v>4.5</v>
      </c>
      <c r="G36" s="21">
        <f t="shared" si="6"/>
        <v>2.6999999999999997</v>
      </c>
      <c r="H36" s="21">
        <f t="shared" si="8"/>
        <v>2.6999999999999997</v>
      </c>
      <c r="I36" s="21">
        <f t="shared" si="9"/>
        <v>4.5</v>
      </c>
      <c r="J36" s="21">
        <f>IF(OR(D36="",D36=0),F36,IF((D36-F36)&gt;3,(F36+2)*0.4+F36*0.6,H36))</f>
        <v>4.5</v>
      </c>
      <c r="K36" s="22"/>
    </row>
    <row r="37" spans="1:11" s="24" customFormat="1" ht="18" customHeight="1">
      <c r="A37" s="25">
        <v>30</v>
      </c>
      <c r="B37" s="24" t="s">
        <v>81</v>
      </c>
      <c r="C37" s="24">
        <v>1039</v>
      </c>
      <c r="D37" s="21">
        <v>5.5</v>
      </c>
      <c r="E37" s="21">
        <f t="shared" si="5"/>
        <v>2.2</v>
      </c>
      <c r="F37" s="21">
        <v>2.5</v>
      </c>
      <c r="G37" s="21">
        <f t="shared" si="6"/>
        <v>1.5</v>
      </c>
      <c r="H37" s="21">
        <f t="shared" si="8"/>
        <v>3.7</v>
      </c>
      <c r="I37" s="21">
        <f t="shared" si="9"/>
        <v>-3</v>
      </c>
      <c r="J37" s="21">
        <f aca="true" t="shared" si="10" ref="J37:J59">IF(D37="","",IF((D37-F37)&gt;3,(F37+2)*0.4+F37*0.6,H37))</f>
        <v>3.7</v>
      </c>
      <c r="K37" s="22"/>
    </row>
    <row r="38" spans="1:11" s="24" customFormat="1" ht="18" customHeight="1" outlineLevel="1">
      <c r="A38" s="25">
        <v>31</v>
      </c>
      <c r="B38" s="24" t="s">
        <v>26</v>
      </c>
      <c r="C38" s="24">
        <v>901</v>
      </c>
      <c r="D38" s="21">
        <v>5.5</v>
      </c>
      <c r="E38" s="21">
        <f t="shared" si="5"/>
        <v>2.2</v>
      </c>
      <c r="F38" s="21">
        <v>2.5</v>
      </c>
      <c r="G38" s="21">
        <f t="shared" si="6"/>
        <v>1.5</v>
      </c>
      <c r="H38" s="21">
        <f t="shared" si="8"/>
        <v>3.7</v>
      </c>
      <c r="I38" s="21">
        <f t="shared" si="9"/>
        <v>-3</v>
      </c>
      <c r="J38" s="21">
        <f t="shared" si="10"/>
        <v>3.7</v>
      </c>
      <c r="K38" s="22"/>
    </row>
    <row r="39" spans="1:11" s="24" customFormat="1" ht="18" customHeight="1">
      <c r="A39" s="25">
        <v>32</v>
      </c>
      <c r="B39" s="24" t="s">
        <v>28</v>
      </c>
      <c r="C39" s="24">
        <v>2764</v>
      </c>
      <c r="D39" s="21">
        <v>7</v>
      </c>
      <c r="E39" s="21">
        <f t="shared" si="5"/>
        <v>2.8000000000000003</v>
      </c>
      <c r="F39" s="21">
        <v>7</v>
      </c>
      <c r="G39" s="21">
        <f t="shared" si="6"/>
        <v>4.2</v>
      </c>
      <c r="H39" s="21">
        <f t="shared" si="8"/>
        <v>7</v>
      </c>
      <c r="I39" s="21">
        <f t="shared" si="9"/>
        <v>0</v>
      </c>
      <c r="J39" s="21">
        <f t="shared" si="10"/>
        <v>7</v>
      </c>
      <c r="K39" s="22"/>
    </row>
    <row r="40" spans="1:11" s="24" customFormat="1" ht="18" customHeight="1">
      <c r="A40" s="25">
        <v>33</v>
      </c>
      <c r="B40" s="24" t="s">
        <v>50</v>
      </c>
      <c r="C40" s="24">
        <v>2382</v>
      </c>
      <c r="D40" s="21">
        <v>7</v>
      </c>
      <c r="E40" s="21">
        <f t="shared" si="5"/>
        <v>2.8000000000000003</v>
      </c>
      <c r="F40" s="21">
        <v>1.5</v>
      </c>
      <c r="G40" s="21">
        <f t="shared" si="6"/>
        <v>0.8999999999999999</v>
      </c>
      <c r="H40" s="21">
        <f t="shared" si="8"/>
        <v>3.7</v>
      </c>
      <c r="I40" s="21">
        <f t="shared" si="9"/>
        <v>-5.5</v>
      </c>
      <c r="J40" s="21">
        <f t="shared" si="10"/>
        <v>2.3</v>
      </c>
      <c r="K40" s="22"/>
    </row>
    <row r="41" spans="1:11" s="24" customFormat="1" ht="18" customHeight="1">
      <c r="A41" s="25">
        <v>34</v>
      </c>
      <c r="B41" s="24" t="s">
        <v>118</v>
      </c>
      <c r="C41" s="24">
        <v>2405</v>
      </c>
      <c r="D41" s="21">
        <v>4.5</v>
      </c>
      <c r="E41" s="21">
        <f t="shared" si="5"/>
        <v>1.8</v>
      </c>
      <c r="F41" s="21">
        <v>2</v>
      </c>
      <c r="G41" s="21">
        <f t="shared" si="6"/>
        <v>1.2</v>
      </c>
      <c r="H41" s="21">
        <f t="shared" si="8"/>
        <v>3</v>
      </c>
      <c r="I41" s="21">
        <f>IF(D41="","",-(D41-F41))</f>
        <v>-2.5</v>
      </c>
      <c r="J41" s="21">
        <f t="shared" si="10"/>
        <v>3</v>
      </c>
      <c r="K41" s="27"/>
    </row>
    <row r="42" spans="1:10" s="24" customFormat="1" ht="18" customHeight="1">
      <c r="A42" s="25">
        <v>35</v>
      </c>
      <c r="B42" s="24" t="s">
        <v>30</v>
      </c>
      <c r="C42" s="24">
        <v>2865</v>
      </c>
      <c r="D42" s="21">
        <v>5</v>
      </c>
      <c r="E42" s="21">
        <f t="shared" si="5"/>
        <v>2</v>
      </c>
      <c r="F42" s="21">
        <v>5</v>
      </c>
      <c r="G42" s="21">
        <f t="shared" si="6"/>
        <v>3</v>
      </c>
      <c r="H42" s="21">
        <f t="shared" si="8"/>
        <v>5</v>
      </c>
      <c r="I42" s="21">
        <f aca="true" t="shared" si="11" ref="I42:I56">IF(D42="","",-(D42-F42))</f>
        <v>0</v>
      </c>
      <c r="J42" s="21">
        <f t="shared" si="10"/>
        <v>5</v>
      </c>
    </row>
    <row r="43" spans="1:11" s="24" customFormat="1" ht="18" customHeight="1">
      <c r="A43" s="25">
        <v>36</v>
      </c>
      <c r="B43" s="24" t="s">
        <v>77</v>
      </c>
      <c r="C43" s="24">
        <v>2430</v>
      </c>
      <c r="D43" s="21">
        <v>6.5</v>
      </c>
      <c r="E43" s="21">
        <f t="shared" si="5"/>
        <v>2.6</v>
      </c>
      <c r="F43" s="21">
        <v>4</v>
      </c>
      <c r="G43" s="21">
        <f t="shared" si="6"/>
        <v>2.4</v>
      </c>
      <c r="H43" s="21">
        <f t="shared" si="8"/>
        <v>5</v>
      </c>
      <c r="I43" s="21">
        <f t="shared" si="11"/>
        <v>-2.5</v>
      </c>
      <c r="J43" s="21">
        <f t="shared" si="10"/>
        <v>5</v>
      </c>
      <c r="K43" s="22"/>
    </row>
    <row r="44" spans="1:11" s="24" customFormat="1" ht="18" customHeight="1">
      <c r="A44" s="25">
        <v>37</v>
      </c>
      <c r="B44" s="24" t="s">
        <v>29</v>
      </c>
      <c r="C44" s="24">
        <v>2871</v>
      </c>
      <c r="D44" s="21">
        <v>7</v>
      </c>
      <c r="E44" s="21">
        <f t="shared" si="5"/>
        <v>2.8000000000000003</v>
      </c>
      <c r="F44" s="21">
        <v>4</v>
      </c>
      <c r="G44" s="21">
        <f t="shared" si="6"/>
        <v>2.4</v>
      </c>
      <c r="H44" s="20">
        <f t="shared" si="8"/>
        <v>5.2</v>
      </c>
      <c r="I44" s="21">
        <f t="shared" si="11"/>
        <v>-3</v>
      </c>
      <c r="J44" s="21">
        <f t="shared" si="10"/>
        <v>5.2</v>
      </c>
      <c r="K44" s="22"/>
    </row>
    <row r="45" spans="1:11" s="24" customFormat="1" ht="18" customHeight="1">
      <c r="A45" s="25">
        <v>38</v>
      </c>
      <c r="B45" s="24" t="s">
        <v>75</v>
      </c>
      <c r="C45" s="24">
        <v>2407</v>
      </c>
      <c r="D45" s="21">
        <v>6.5</v>
      </c>
      <c r="E45" s="21">
        <f t="shared" si="5"/>
        <v>2.6</v>
      </c>
      <c r="F45" s="21">
        <v>4</v>
      </c>
      <c r="G45" s="21">
        <f t="shared" si="6"/>
        <v>2.4</v>
      </c>
      <c r="H45" s="21">
        <f t="shared" si="8"/>
        <v>5</v>
      </c>
      <c r="I45" s="21">
        <f t="shared" si="11"/>
        <v>-2.5</v>
      </c>
      <c r="J45" s="21">
        <f t="shared" si="10"/>
        <v>5</v>
      </c>
      <c r="K45" s="22"/>
    </row>
    <row r="46" spans="1:11" s="24" customFormat="1" ht="18" customHeight="1">
      <c r="A46" s="25">
        <v>39</v>
      </c>
      <c r="B46" s="24" t="s">
        <v>34</v>
      </c>
      <c r="C46" s="24">
        <v>2883</v>
      </c>
      <c r="D46" s="21">
        <v>10</v>
      </c>
      <c r="E46" s="21">
        <f t="shared" si="5"/>
        <v>4</v>
      </c>
      <c r="F46" s="21">
        <v>2.5</v>
      </c>
      <c r="G46" s="21">
        <f t="shared" si="6"/>
        <v>1.5</v>
      </c>
      <c r="H46" s="20">
        <f t="shared" si="8"/>
        <v>5.5</v>
      </c>
      <c r="I46" s="21">
        <f t="shared" si="11"/>
        <v>-7.5</v>
      </c>
      <c r="J46" s="21">
        <f t="shared" si="10"/>
        <v>3.3</v>
      </c>
      <c r="K46" s="22"/>
    </row>
    <row r="47" spans="1:11" s="24" customFormat="1" ht="18" customHeight="1">
      <c r="A47" s="25">
        <v>40</v>
      </c>
      <c r="B47" s="24" t="s">
        <v>76</v>
      </c>
      <c r="C47" s="24">
        <v>2575</v>
      </c>
      <c r="D47" s="21">
        <v>6.5</v>
      </c>
      <c r="E47" s="21">
        <f t="shared" si="5"/>
        <v>2.6</v>
      </c>
      <c r="F47" s="21">
        <v>5.2</v>
      </c>
      <c r="G47" s="21">
        <f t="shared" si="6"/>
        <v>3.12</v>
      </c>
      <c r="H47" s="21">
        <f t="shared" si="8"/>
        <v>5.720000000000001</v>
      </c>
      <c r="I47" s="21">
        <f t="shared" si="11"/>
        <v>-1.2999999999999998</v>
      </c>
      <c r="J47" s="21">
        <f t="shared" si="10"/>
        <v>5.720000000000001</v>
      </c>
      <c r="K47" s="22"/>
    </row>
    <row r="48" spans="1:11" s="24" customFormat="1" ht="18" customHeight="1">
      <c r="A48" s="25">
        <v>41</v>
      </c>
      <c r="B48" s="24" t="s">
        <v>22</v>
      </c>
      <c r="C48" s="24">
        <v>1531</v>
      </c>
      <c r="D48" s="21">
        <v>6</v>
      </c>
      <c r="E48" s="21">
        <f t="shared" si="5"/>
        <v>2.4000000000000004</v>
      </c>
      <c r="F48" s="21">
        <v>4.4</v>
      </c>
      <c r="G48" s="21">
        <f t="shared" si="6"/>
        <v>2.64</v>
      </c>
      <c r="H48" s="21">
        <f t="shared" si="8"/>
        <v>5.040000000000001</v>
      </c>
      <c r="I48" s="21">
        <f t="shared" si="11"/>
        <v>-1.5999999999999996</v>
      </c>
      <c r="J48" s="21">
        <f t="shared" si="10"/>
        <v>5.040000000000001</v>
      </c>
      <c r="K48" s="22"/>
    </row>
    <row r="49" spans="1:11" s="24" customFormat="1" ht="18" customHeight="1">
      <c r="A49" s="25">
        <v>42</v>
      </c>
      <c r="B49" s="24" t="s">
        <v>47</v>
      </c>
      <c r="C49" s="24">
        <v>2719</v>
      </c>
      <c r="D49" s="21">
        <v>6.5</v>
      </c>
      <c r="E49" s="21">
        <f t="shared" si="5"/>
        <v>2.6</v>
      </c>
      <c r="F49" s="21">
        <v>5</v>
      </c>
      <c r="G49" s="21">
        <f t="shared" si="6"/>
        <v>3</v>
      </c>
      <c r="H49" s="21">
        <f t="shared" si="8"/>
        <v>5.6</v>
      </c>
      <c r="I49" s="21">
        <f t="shared" si="11"/>
        <v>-1.5</v>
      </c>
      <c r="J49" s="21">
        <f t="shared" si="10"/>
        <v>5.6</v>
      </c>
      <c r="K49" s="22"/>
    </row>
    <row r="50" spans="1:11" s="24" customFormat="1" ht="18" customHeight="1">
      <c r="A50" s="25">
        <v>43</v>
      </c>
      <c r="B50" s="24" t="s">
        <v>48</v>
      </c>
      <c r="C50" s="24">
        <v>2042</v>
      </c>
      <c r="D50" s="21">
        <v>6.5</v>
      </c>
      <c r="E50" s="21">
        <f t="shared" si="5"/>
        <v>2.6</v>
      </c>
      <c r="F50" s="21">
        <v>3</v>
      </c>
      <c r="G50" s="21">
        <f t="shared" si="6"/>
        <v>1.7999999999999998</v>
      </c>
      <c r="H50" s="21">
        <f t="shared" si="8"/>
        <v>4.4</v>
      </c>
      <c r="I50" s="21">
        <f t="shared" si="11"/>
        <v>-3.5</v>
      </c>
      <c r="J50" s="21">
        <f t="shared" si="10"/>
        <v>3.8</v>
      </c>
      <c r="K50" s="22"/>
    </row>
    <row r="51" spans="1:11" s="24" customFormat="1" ht="18" customHeight="1">
      <c r="A51" s="25">
        <v>44</v>
      </c>
      <c r="B51" s="24" t="s">
        <v>63</v>
      </c>
      <c r="C51" s="24">
        <v>1897</v>
      </c>
      <c r="D51" s="21">
        <v>5</v>
      </c>
      <c r="E51" s="21">
        <f t="shared" si="5"/>
        <v>2</v>
      </c>
      <c r="F51" s="21">
        <v>5</v>
      </c>
      <c r="G51" s="21">
        <f t="shared" si="6"/>
        <v>3</v>
      </c>
      <c r="H51" s="21">
        <f t="shared" si="8"/>
        <v>5</v>
      </c>
      <c r="I51" s="21">
        <f t="shared" si="11"/>
        <v>0</v>
      </c>
      <c r="J51" s="21">
        <f t="shared" si="10"/>
        <v>5</v>
      </c>
      <c r="K51" s="22"/>
    </row>
    <row r="52" spans="1:11" s="24" customFormat="1" ht="18" customHeight="1">
      <c r="A52" s="25">
        <v>45</v>
      </c>
      <c r="B52" s="24" t="s">
        <v>27</v>
      </c>
      <c r="C52" s="24">
        <v>1091</v>
      </c>
      <c r="D52" s="23">
        <v>5.5</v>
      </c>
      <c r="E52" s="21">
        <f t="shared" si="5"/>
        <v>2.2</v>
      </c>
      <c r="F52" s="21">
        <v>5</v>
      </c>
      <c r="G52" s="21">
        <f t="shared" si="6"/>
        <v>3</v>
      </c>
      <c r="H52" s="21">
        <f t="shared" si="8"/>
        <v>5.2</v>
      </c>
      <c r="I52" s="21">
        <f t="shared" si="11"/>
        <v>-0.5</v>
      </c>
      <c r="J52" s="21">
        <f t="shared" si="10"/>
        <v>5.2</v>
      </c>
      <c r="K52" s="22"/>
    </row>
    <row r="53" spans="1:11" s="24" customFormat="1" ht="18" customHeight="1">
      <c r="A53" s="25">
        <v>46</v>
      </c>
      <c r="B53" s="24" t="s">
        <v>78</v>
      </c>
      <c r="C53" s="24">
        <v>1335</v>
      </c>
      <c r="D53" s="21">
        <v>7</v>
      </c>
      <c r="E53" s="21">
        <f t="shared" si="5"/>
        <v>2.8000000000000003</v>
      </c>
      <c r="F53" s="21">
        <v>4</v>
      </c>
      <c r="G53" s="21">
        <f t="shared" si="6"/>
        <v>2.4</v>
      </c>
      <c r="H53" s="21">
        <f t="shared" si="8"/>
        <v>5.2</v>
      </c>
      <c r="I53" s="21">
        <f t="shared" si="11"/>
        <v>-3</v>
      </c>
      <c r="J53" s="21">
        <f t="shared" si="10"/>
        <v>5.2</v>
      </c>
      <c r="K53" s="22"/>
    </row>
    <row r="54" spans="1:11" s="24" customFormat="1" ht="18" customHeight="1">
      <c r="A54" s="25">
        <v>47</v>
      </c>
      <c r="B54" s="24" t="s">
        <v>49</v>
      </c>
      <c r="C54" s="24">
        <v>2277</v>
      </c>
      <c r="D54" s="21">
        <v>6.5</v>
      </c>
      <c r="E54" s="21">
        <f t="shared" si="5"/>
        <v>2.6</v>
      </c>
      <c r="F54" s="21">
        <v>4.5</v>
      </c>
      <c r="G54" s="21">
        <f t="shared" si="6"/>
        <v>2.6999999999999997</v>
      </c>
      <c r="H54" s="21">
        <f t="shared" si="8"/>
        <v>5.3</v>
      </c>
      <c r="I54" s="21">
        <f t="shared" si="11"/>
        <v>-2</v>
      </c>
      <c r="J54" s="21">
        <f t="shared" si="10"/>
        <v>5.3</v>
      </c>
      <c r="K54" s="22"/>
    </row>
    <row r="55" spans="1:10" s="24" customFormat="1" ht="18" customHeight="1">
      <c r="A55" s="25">
        <v>48</v>
      </c>
      <c r="B55" s="24" t="s">
        <v>60</v>
      </c>
      <c r="C55" s="24">
        <v>1609</v>
      </c>
      <c r="D55" s="21">
        <v>6</v>
      </c>
      <c r="E55" s="21">
        <f t="shared" si="5"/>
        <v>2.4000000000000004</v>
      </c>
      <c r="F55" s="21">
        <v>4.4</v>
      </c>
      <c r="G55" s="21">
        <f t="shared" si="6"/>
        <v>2.64</v>
      </c>
      <c r="H55" s="21">
        <f t="shared" si="8"/>
        <v>5.040000000000001</v>
      </c>
      <c r="I55" s="21">
        <f t="shared" si="11"/>
        <v>-1.5999999999999996</v>
      </c>
      <c r="J55" s="21">
        <f t="shared" si="10"/>
        <v>5.040000000000001</v>
      </c>
    </row>
    <row r="56" spans="1:11" s="24" customFormat="1" ht="18" customHeight="1">
      <c r="A56" s="25">
        <v>49</v>
      </c>
      <c r="B56" s="24" t="s">
        <v>79</v>
      </c>
      <c r="C56" s="24">
        <v>1279</v>
      </c>
      <c r="D56" s="21">
        <v>6</v>
      </c>
      <c r="E56" s="21">
        <f t="shared" si="5"/>
        <v>2.4000000000000004</v>
      </c>
      <c r="F56" s="21">
        <v>5</v>
      </c>
      <c r="G56" s="21">
        <f t="shared" si="6"/>
        <v>3</v>
      </c>
      <c r="H56" s="21">
        <f t="shared" si="8"/>
        <v>5.4</v>
      </c>
      <c r="I56" s="21">
        <f t="shared" si="11"/>
        <v>-1</v>
      </c>
      <c r="J56" s="21">
        <f t="shared" si="10"/>
        <v>5.4</v>
      </c>
      <c r="K56" s="22"/>
    </row>
    <row r="57" spans="1:11" s="24" customFormat="1" ht="18" customHeight="1">
      <c r="A57" s="25">
        <v>50</v>
      </c>
      <c r="B57" s="24" t="s">
        <v>119</v>
      </c>
      <c r="C57" s="24">
        <v>1896</v>
      </c>
      <c r="D57" s="21">
        <v>6</v>
      </c>
      <c r="E57" s="21">
        <f t="shared" si="5"/>
        <v>2.4000000000000004</v>
      </c>
      <c r="F57" s="21">
        <v>4.4</v>
      </c>
      <c r="G57" s="21">
        <f t="shared" si="6"/>
        <v>2.64</v>
      </c>
      <c r="H57" s="21">
        <f t="shared" si="8"/>
        <v>5.040000000000001</v>
      </c>
      <c r="I57" s="21">
        <f aca="true" t="shared" si="12" ref="I57:I63">IF(D57="","",-(D57-F57))</f>
        <v>-1.5999999999999996</v>
      </c>
      <c r="J57" s="21">
        <f t="shared" si="10"/>
        <v>5.040000000000001</v>
      </c>
      <c r="K57" s="22"/>
    </row>
    <row r="58" spans="1:11" s="24" customFormat="1" ht="18" customHeight="1">
      <c r="A58" s="25">
        <v>51</v>
      </c>
      <c r="B58" s="24" t="s">
        <v>23</v>
      </c>
      <c r="C58" s="24">
        <v>2897</v>
      </c>
      <c r="D58" s="21">
        <v>9</v>
      </c>
      <c r="E58" s="21">
        <f t="shared" si="5"/>
        <v>3.6</v>
      </c>
      <c r="F58" s="21">
        <v>7.5</v>
      </c>
      <c r="G58" s="21">
        <f t="shared" si="6"/>
        <v>4.5</v>
      </c>
      <c r="H58" s="21">
        <f t="shared" si="8"/>
        <v>8.1</v>
      </c>
      <c r="I58" s="21">
        <f t="shared" si="12"/>
        <v>-1.5</v>
      </c>
      <c r="J58" s="21">
        <f t="shared" si="10"/>
        <v>8.1</v>
      </c>
      <c r="K58" s="22"/>
    </row>
    <row r="59" spans="1:11" s="24" customFormat="1" ht="18" customHeight="1">
      <c r="A59" s="25">
        <v>52</v>
      </c>
      <c r="B59" s="24" t="s">
        <v>52</v>
      </c>
      <c r="C59" s="24">
        <v>2239</v>
      </c>
      <c r="D59" s="21">
        <v>7.5</v>
      </c>
      <c r="E59" s="21">
        <f t="shared" si="5"/>
        <v>3</v>
      </c>
      <c r="F59" s="21">
        <v>7</v>
      </c>
      <c r="G59" s="21">
        <f t="shared" si="6"/>
        <v>4.2</v>
      </c>
      <c r="H59" s="21">
        <f t="shared" si="8"/>
        <v>7.2</v>
      </c>
      <c r="I59" s="21">
        <f t="shared" si="12"/>
        <v>-0.5</v>
      </c>
      <c r="J59" s="21">
        <f t="shared" si="10"/>
        <v>7.2</v>
      </c>
      <c r="K59" s="22"/>
    </row>
    <row r="60" spans="1:11" s="24" customFormat="1" ht="18" customHeight="1">
      <c r="A60" s="25">
        <v>53</v>
      </c>
      <c r="B60" s="24" t="s">
        <v>89</v>
      </c>
      <c r="C60" s="24">
        <v>1122</v>
      </c>
      <c r="D60" s="21">
        <v>0</v>
      </c>
      <c r="E60" s="21">
        <f t="shared" si="5"/>
        <v>0</v>
      </c>
      <c r="F60" s="21">
        <v>5</v>
      </c>
      <c r="G60" s="21">
        <f t="shared" si="6"/>
        <v>3</v>
      </c>
      <c r="H60" s="21">
        <f t="shared" si="8"/>
        <v>3</v>
      </c>
      <c r="I60" s="21">
        <f t="shared" si="12"/>
        <v>5</v>
      </c>
      <c r="J60" s="21">
        <f>IF(OR(D60="",D60=0),F60,IF((D60-F60)&gt;3,(F60+2)*0.4+F60*0.6,H60))</f>
        <v>5</v>
      </c>
      <c r="K60" s="22"/>
    </row>
    <row r="61" spans="1:11" s="24" customFormat="1" ht="18" customHeight="1" outlineLevel="1">
      <c r="A61" s="25">
        <v>54</v>
      </c>
      <c r="B61" s="24" t="s">
        <v>25</v>
      </c>
      <c r="C61" s="24">
        <v>2793</v>
      </c>
      <c r="D61" s="21">
        <v>7</v>
      </c>
      <c r="E61" s="21">
        <f t="shared" si="5"/>
        <v>2.8000000000000003</v>
      </c>
      <c r="F61" s="21">
        <v>4.5</v>
      </c>
      <c r="G61" s="21">
        <f t="shared" si="6"/>
        <v>2.6999999999999997</v>
      </c>
      <c r="H61" s="21">
        <f t="shared" si="8"/>
        <v>5.5</v>
      </c>
      <c r="I61" s="21">
        <f t="shared" si="12"/>
        <v>-2.5</v>
      </c>
      <c r="J61" s="21">
        <f>IF(D61="","",IF((D61-F61)&gt;3,(F61+2)*0.4+F61*0.6,H61))</f>
        <v>5.5</v>
      </c>
      <c r="K61" s="22"/>
    </row>
    <row r="62" spans="1:11" s="24" customFormat="1" ht="18" customHeight="1">
      <c r="A62" s="25">
        <v>55</v>
      </c>
      <c r="B62" s="24" t="s">
        <v>44</v>
      </c>
      <c r="C62" s="24">
        <v>1675</v>
      </c>
      <c r="D62" s="21">
        <v>6.5</v>
      </c>
      <c r="E62" s="21">
        <f t="shared" si="5"/>
        <v>2.6</v>
      </c>
      <c r="F62" s="21">
        <v>3</v>
      </c>
      <c r="G62" s="21">
        <f t="shared" si="6"/>
        <v>1.7999999999999998</v>
      </c>
      <c r="H62" s="21">
        <f t="shared" si="8"/>
        <v>4.4</v>
      </c>
      <c r="I62" s="21">
        <f t="shared" si="12"/>
        <v>-3.5</v>
      </c>
      <c r="J62" s="21">
        <f>IF(D62="","",IF((D62-F62)&gt;3,(F62+2)*0.4+F62*0.6,H62))</f>
        <v>3.8</v>
      </c>
      <c r="K62" s="22"/>
    </row>
    <row r="63" spans="1:11" s="24" customFormat="1" ht="18" customHeight="1">
      <c r="A63" s="25">
        <v>56</v>
      </c>
      <c r="B63" s="24" t="s">
        <v>120</v>
      </c>
      <c r="C63" s="24">
        <v>2524</v>
      </c>
      <c r="D63" s="21"/>
      <c r="E63" s="21">
        <f t="shared" si="5"/>
        <v>0</v>
      </c>
      <c r="F63" s="21">
        <v>4.3</v>
      </c>
      <c r="G63" s="21">
        <f t="shared" si="6"/>
        <v>2.5799999999999996</v>
      </c>
      <c r="H63" s="21">
        <f t="shared" si="8"/>
        <v>2.5799999999999996</v>
      </c>
      <c r="I63" s="21">
        <f t="shared" si="12"/>
      </c>
      <c r="J63" s="21">
        <v>4.3</v>
      </c>
      <c r="K63" s="27"/>
    </row>
    <row r="64" spans="1:11" s="24" customFormat="1" ht="18" customHeight="1">
      <c r="A64" s="25">
        <v>57</v>
      </c>
      <c r="B64" s="24" t="s">
        <v>100</v>
      </c>
      <c r="C64" s="24">
        <v>2402</v>
      </c>
      <c r="D64" s="21">
        <v>6</v>
      </c>
      <c r="E64" s="21">
        <f t="shared" si="5"/>
        <v>2.4000000000000004</v>
      </c>
      <c r="F64" s="21">
        <v>3</v>
      </c>
      <c r="G64" s="21">
        <f t="shared" si="6"/>
        <v>1.7999999999999998</v>
      </c>
      <c r="H64" s="21">
        <f t="shared" si="8"/>
        <v>4.2</v>
      </c>
      <c r="I64" s="21">
        <f>IF(D64="","",-(D64-F64))</f>
        <v>-3</v>
      </c>
      <c r="J64" s="21">
        <f>IF(D64="","",IF((D64-F64)&gt;3,(F64+2)*0.4+F64*0.6,H64))</f>
        <v>4.2</v>
      </c>
      <c r="K64" s="27"/>
    </row>
    <row r="65" spans="1:10" s="24" customFormat="1" ht="18" customHeight="1">
      <c r="A65" s="25">
        <v>58</v>
      </c>
      <c r="B65" s="24" t="s">
        <v>54</v>
      </c>
      <c r="C65" s="24">
        <v>2330</v>
      </c>
      <c r="D65" s="21">
        <v>6</v>
      </c>
      <c r="E65" s="21">
        <f t="shared" si="5"/>
        <v>2.4000000000000004</v>
      </c>
      <c r="F65" s="21">
        <v>3</v>
      </c>
      <c r="G65" s="21">
        <f t="shared" si="6"/>
        <v>1.7999999999999998</v>
      </c>
      <c r="H65" s="21">
        <f t="shared" si="8"/>
        <v>4.2</v>
      </c>
      <c r="I65" s="21">
        <f>IF(D65="","",-(D65-F65))</f>
        <v>-3</v>
      </c>
      <c r="J65" s="21">
        <f>IF(D65="","",IF((D65-F65)&gt;3,(F65+2)*0.4+F65*0.6,H65))</f>
        <v>4.2</v>
      </c>
    </row>
    <row r="66" spans="1:10" s="24" customFormat="1" ht="18" customHeight="1">
      <c r="A66" s="25">
        <v>59</v>
      </c>
      <c r="B66" s="24" t="s">
        <v>55</v>
      </c>
      <c r="C66" s="24">
        <v>2614</v>
      </c>
      <c r="D66" s="21">
        <v>6</v>
      </c>
      <c r="E66" s="21">
        <f t="shared" si="5"/>
        <v>2.4000000000000004</v>
      </c>
      <c r="F66" s="21">
        <v>1.5</v>
      </c>
      <c r="G66" s="21">
        <f t="shared" si="6"/>
        <v>0.8999999999999999</v>
      </c>
      <c r="H66" s="21">
        <f t="shared" si="8"/>
        <v>3.3000000000000003</v>
      </c>
      <c r="I66" s="21">
        <f>IF(D66="","",-(D66-F66))</f>
        <v>-4.5</v>
      </c>
      <c r="J66" s="21">
        <f>IF(D66="","",IF((D66-F66)&gt;3,(F66+2)*0.4+F66*0.6,H66))</f>
        <v>2.3</v>
      </c>
    </row>
    <row r="67" spans="1:11" s="24" customFormat="1" ht="18" customHeight="1">
      <c r="A67" s="25">
        <v>60</v>
      </c>
      <c r="B67" s="24" t="s">
        <v>98</v>
      </c>
      <c r="C67" s="24">
        <v>2477</v>
      </c>
      <c r="D67" s="21"/>
      <c r="E67" s="21">
        <f t="shared" si="5"/>
        <v>0</v>
      </c>
      <c r="F67" s="21">
        <v>2.5</v>
      </c>
      <c r="G67" s="21"/>
      <c r="H67" s="21"/>
      <c r="I67" s="21">
        <f>IF(D67="","",-(D67-F67))</f>
      </c>
      <c r="J67" s="21">
        <f>IF(OR(D67="",D67=0),F67,IF((D67-F67)&gt;3,(F67+2)*0.4+F67*0.6,H67))</f>
        <v>2.5</v>
      </c>
      <c r="K67" s="22"/>
    </row>
    <row r="68" spans="1:11" s="24" customFormat="1" ht="18" customHeight="1" outlineLevel="1">
      <c r="A68" s="25">
        <v>61</v>
      </c>
      <c r="B68" s="24" t="s">
        <v>24</v>
      </c>
      <c r="C68" s="24">
        <v>2658</v>
      </c>
      <c r="D68" s="21">
        <v>7</v>
      </c>
      <c r="E68" s="21">
        <f t="shared" si="5"/>
        <v>2.8000000000000003</v>
      </c>
      <c r="F68" s="21">
        <v>4</v>
      </c>
      <c r="G68" s="21">
        <f>F68*0.6</f>
        <v>2.4</v>
      </c>
      <c r="H68" s="20">
        <f>E68+G68</f>
        <v>5.2</v>
      </c>
      <c r="I68" s="21">
        <f>IF(D68="","",-(D68-F68))</f>
        <v>-3</v>
      </c>
      <c r="J68" s="21">
        <f>IF(D68="","",IF((D68-F68)&gt;3,(F68+2)*0.4+F68*0.6,H68))</f>
        <v>5.2</v>
      </c>
      <c r="K68" s="22"/>
    </row>
    <row r="69" spans="1:10" s="24" customFormat="1" ht="18" customHeight="1">
      <c r="A69" s="25">
        <v>62</v>
      </c>
      <c r="B69" s="24" t="s">
        <v>59</v>
      </c>
      <c r="C69" s="24">
        <v>1108</v>
      </c>
      <c r="D69" s="21">
        <v>5.5</v>
      </c>
      <c r="E69" s="21">
        <f t="shared" si="5"/>
        <v>2.2</v>
      </c>
      <c r="F69" s="21">
        <v>1.5</v>
      </c>
      <c r="G69" s="21">
        <f>F69*0.6</f>
        <v>0.8999999999999999</v>
      </c>
      <c r="H69" s="21">
        <f>E69+G69</f>
        <v>3.1</v>
      </c>
      <c r="I69" s="21">
        <f>IF(D69="","",-(D69-F69))</f>
        <v>-4</v>
      </c>
      <c r="J69" s="21">
        <f>IF(D69="","",IF((D69-F69)&gt;3,(F69+2)*0.4+F69*0.6,H69))</f>
        <v>2.3</v>
      </c>
    </row>
    <row r="70" spans="1:11" s="24" customFormat="1" ht="18" customHeight="1">
      <c r="A70" s="25">
        <v>63</v>
      </c>
      <c r="B70" s="24" t="s">
        <v>121</v>
      </c>
      <c r="C70" s="24">
        <v>959</v>
      </c>
      <c r="D70" s="21"/>
      <c r="E70" s="21"/>
      <c r="F70" s="21">
        <v>5</v>
      </c>
      <c r="G70" s="21"/>
      <c r="H70" s="21"/>
      <c r="I70" s="21"/>
      <c r="J70" s="21">
        <v>5</v>
      </c>
      <c r="K70" s="22"/>
    </row>
    <row r="71" spans="1:11" s="24" customFormat="1" ht="18" customHeight="1">
      <c r="A71" s="25">
        <v>64</v>
      </c>
      <c r="B71" s="24" t="s">
        <v>85</v>
      </c>
      <c r="C71" s="24">
        <v>1416</v>
      </c>
      <c r="D71" s="21">
        <v>6</v>
      </c>
      <c r="E71" s="21">
        <f>D71*0.4</f>
        <v>2.4000000000000004</v>
      </c>
      <c r="F71" s="21">
        <v>1</v>
      </c>
      <c r="G71" s="21">
        <f aca="true" t="shared" si="13" ref="G71:G76">F71*0.6</f>
        <v>0.6</v>
      </c>
      <c r="H71" s="21">
        <f>E71+G71</f>
        <v>3.0000000000000004</v>
      </c>
      <c r="I71" s="21">
        <f>IF(D71="","",-(D71-F71))</f>
        <v>-5</v>
      </c>
      <c r="J71" s="21">
        <f>IF(OR(D71="",D71=0),F71,IF((D71-F71)&gt;3,(F71+2)*0.4+F71*0.6,H71))</f>
        <v>1.8000000000000003</v>
      </c>
      <c r="K71" s="22"/>
    </row>
    <row r="72" spans="1:10" s="24" customFormat="1" ht="18" customHeight="1">
      <c r="A72" s="25">
        <v>65</v>
      </c>
      <c r="B72" s="24" t="s">
        <v>57</v>
      </c>
      <c r="C72" s="24">
        <v>1514</v>
      </c>
      <c r="D72" s="21">
        <v>6.5</v>
      </c>
      <c r="E72" s="21">
        <f>D72*0.4</f>
        <v>2.6</v>
      </c>
      <c r="F72" s="21">
        <v>1</v>
      </c>
      <c r="G72" s="21">
        <f t="shared" si="13"/>
        <v>0.6</v>
      </c>
      <c r="H72" s="21">
        <f>E72+G72</f>
        <v>3.2</v>
      </c>
      <c r="I72" s="21">
        <f>IF(D72="","",-(D72-F72))</f>
        <v>-5.5</v>
      </c>
      <c r="J72" s="21">
        <f>IF(D72="","",IF((D72-F72)&gt;3,(F72+2)*0.4+F72*0.6,H72))</f>
        <v>1.8000000000000003</v>
      </c>
    </row>
    <row r="73" spans="1:10" s="24" customFormat="1" ht="18" customHeight="1">
      <c r="A73" s="25">
        <v>66</v>
      </c>
      <c r="B73" s="24" t="s">
        <v>56</v>
      </c>
      <c r="C73" s="24">
        <v>2595</v>
      </c>
      <c r="D73" s="21">
        <v>6.5</v>
      </c>
      <c r="E73" s="21">
        <f>D73*0.4</f>
        <v>2.6</v>
      </c>
      <c r="F73" s="21">
        <v>0</v>
      </c>
      <c r="G73" s="21">
        <f t="shared" si="13"/>
        <v>0</v>
      </c>
      <c r="H73" s="21">
        <f>E73+G73</f>
        <v>2.6</v>
      </c>
      <c r="I73" s="21">
        <f>IF(D73="","",-(D73-F73))</f>
        <v>-6.5</v>
      </c>
      <c r="J73" s="21">
        <f>IF(D73="","",IF((D73-F73)&gt;3,(F73+2)*0.4+F73*0.6,H73))</f>
        <v>0.8</v>
      </c>
    </row>
    <row r="74" spans="1:11" s="24" customFormat="1" ht="18" customHeight="1">
      <c r="A74" s="25">
        <v>67</v>
      </c>
      <c r="B74" s="24" t="s">
        <v>122</v>
      </c>
      <c r="C74" s="24">
        <v>886</v>
      </c>
      <c r="D74" s="21"/>
      <c r="E74" s="21"/>
      <c r="F74" s="21">
        <v>0</v>
      </c>
      <c r="G74" s="21">
        <f t="shared" si="13"/>
        <v>0</v>
      </c>
      <c r="H74" s="21"/>
      <c r="I74" s="21"/>
      <c r="J74" s="21">
        <v>0</v>
      </c>
      <c r="K74" s="22"/>
    </row>
    <row r="75" spans="1:11" s="24" customFormat="1" ht="18" customHeight="1">
      <c r="A75" s="25">
        <v>68</v>
      </c>
      <c r="B75" s="24" t="s">
        <v>40</v>
      </c>
      <c r="C75" s="24">
        <v>2744</v>
      </c>
      <c r="D75" s="21">
        <v>5</v>
      </c>
      <c r="E75" s="21">
        <f>D75*0.4</f>
        <v>2</v>
      </c>
      <c r="F75" s="21">
        <v>3</v>
      </c>
      <c r="G75" s="21">
        <f t="shared" si="13"/>
        <v>1.7999999999999998</v>
      </c>
      <c r="H75" s="21">
        <f>E75+G75</f>
        <v>3.8</v>
      </c>
      <c r="I75" s="21">
        <f>IF(D75="","",-(D75-F75))</f>
        <v>-2</v>
      </c>
      <c r="J75" s="21">
        <f>IF(D75="","",IF((D75-F75)&gt;3,(F75+2)*0.4+F75*0.6,H75))</f>
        <v>3.8</v>
      </c>
      <c r="K75" s="22"/>
    </row>
    <row r="76" spans="1:10" s="24" customFormat="1" ht="18" customHeight="1">
      <c r="A76" s="25">
        <v>69</v>
      </c>
      <c r="B76" s="24" t="s">
        <v>123</v>
      </c>
      <c r="C76" s="24">
        <v>74</v>
      </c>
      <c r="D76" s="21"/>
      <c r="E76" s="21"/>
      <c r="F76" s="21">
        <v>0</v>
      </c>
      <c r="G76" s="21">
        <f t="shared" si="13"/>
        <v>0</v>
      </c>
      <c r="H76" s="21"/>
      <c r="I76" s="21"/>
      <c r="J76" s="21">
        <v>0</v>
      </c>
    </row>
    <row r="77" spans="1:11" s="24" customFormat="1" ht="18" customHeight="1">
      <c r="A77" s="25">
        <v>70</v>
      </c>
      <c r="B77" s="24" t="s">
        <v>88</v>
      </c>
      <c r="C77" s="24">
        <v>2784</v>
      </c>
      <c r="D77" s="21"/>
      <c r="E77" s="21">
        <f aca="true" t="shared" si="14" ref="E77:E86">D77*0.4</f>
        <v>0</v>
      </c>
      <c r="F77" s="21">
        <v>1.5</v>
      </c>
      <c r="G77" s="21"/>
      <c r="H77" s="21">
        <f aca="true" t="shared" si="15" ref="H77:H86">E77+G77</f>
        <v>0</v>
      </c>
      <c r="I77" s="21">
        <f aca="true" t="shared" si="16" ref="I77:I85">IF(D77="","",-(D77-F77))</f>
      </c>
      <c r="J77" s="21">
        <f>IF(OR(D77="",D77=0),F77,IF((D77-F77)&gt;3,(F77+2)*0.4+F77*0.6,H77))</f>
        <v>1.5</v>
      </c>
      <c r="K77" s="22"/>
    </row>
    <row r="78" spans="1:11" s="24" customFormat="1" ht="18" customHeight="1">
      <c r="A78" s="25">
        <v>71</v>
      </c>
      <c r="B78" s="24" t="s">
        <v>53</v>
      </c>
      <c r="C78" s="24">
        <v>2454</v>
      </c>
      <c r="D78" s="21">
        <v>7</v>
      </c>
      <c r="E78" s="21">
        <f t="shared" si="14"/>
        <v>2.8000000000000003</v>
      </c>
      <c r="F78" s="21">
        <v>3.5</v>
      </c>
      <c r="G78" s="21">
        <f>F78*0.6</f>
        <v>2.1</v>
      </c>
      <c r="H78" s="20">
        <f t="shared" si="15"/>
        <v>4.9</v>
      </c>
      <c r="I78" s="21">
        <f t="shared" si="16"/>
        <v>-3.5</v>
      </c>
      <c r="J78" s="21">
        <f>IF(D78="","",IF((D78-F78)&gt;3,(F78+2)*0.4+F78*0.6,H78))</f>
        <v>4.300000000000001</v>
      </c>
      <c r="K78" s="22"/>
    </row>
    <row r="79" spans="1:11" s="24" customFormat="1" ht="18" customHeight="1">
      <c r="A79" s="25">
        <v>72</v>
      </c>
      <c r="B79" s="24" t="s">
        <v>32</v>
      </c>
      <c r="C79" s="24">
        <v>2783</v>
      </c>
      <c r="D79" s="21">
        <v>10</v>
      </c>
      <c r="E79" s="21">
        <f t="shared" si="14"/>
        <v>4</v>
      </c>
      <c r="F79" s="21">
        <v>6</v>
      </c>
      <c r="G79" s="21">
        <f>F79*0.6</f>
        <v>3.5999999999999996</v>
      </c>
      <c r="H79" s="21">
        <f t="shared" si="15"/>
        <v>7.6</v>
      </c>
      <c r="I79" s="21">
        <f t="shared" si="16"/>
        <v>-4</v>
      </c>
      <c r="J79" s="21">
        <f>IF(D79="","",IF((D79-F79)&gt;3,(F79+2)*0.4+F79*0.6,H79))</f>
        <v>6.8</v>
      </c>
      <c r="K79" s="22"/>
    </row>
    <row r="80" spans="1:11" s="24" customFormat="1" ht="18" customHeight="1">
      <c r="A80" s="25">
        <v>73</v>
      </c>
      <c r="B80" s="24" t="s">
        <v>72</v>
      </c>
      <c r="C80" s="24">
        <v>2421</v>
      </c>
      <c r="D80" s="21">
        <v>5.5</v>
      </c>
      <c r="E80" s="21">
        <f t="shared" si="14"/>
        <v>2.2</v>
      </c>
      <c r="F80" s="21">
        <v>1</v>
      </c>
      <c r="G80" s="21">
        <f>F80*0.6</f>
        <v>0.6</v>
      </c>
      <c r="H80" s="21">
        <f t="shared" si="15"/>
        <v>2.8000000000000003</v>
      </c>
      <c r="I80" s="21">
        <f t="shared" si="16"/>
        <v>-4.5</v>
      </c>
      <c r="J80" s="21">
        <f>IF(D80="","",IF((D80-F80)&gt;3,(F80+2)*0.4+F80*0.6,H80))</f>
        <v>1.8000000000000003</v>
      </c>
      <c r="K80" s="22"/>
    </row>
    <row r="81" spans="1:11" s="24" customFormat="1" ht="18" customHeight="1">
      <c r="A81" s="25">
        <v>74</v>
      </c>
      <c r="B81" s="24" t="s">
        <v>71</v>
      </c>
      <c r="C81" s="24">
        <v>2558</v>
      </c>
      <c r="D81" s="21">
        <v>5.5</v>
      </c>
      <c r="E81" s="21">
        <f t="shared" si="14"/>
        <v>2.2</v>
      </c>
      <c r="F81" s="21">
        <v>1</v>
      </c>
      <c r="G81" s="21">
        <f>F81*0.6</f>
        <v>0.6</v>
      </c>
      <c r="H81" s="21">
        <f t="shared" si="15"/>
        <v>2.8000000000000003</v>
      </c>
      <c r="I81" s="21">
        <f t="shared" si="16"/>
        <v>-4.5</v>
      </c>
      <c r="J81" s="21">
        <f>IF(D81="","",IF((D81-F81)&gt;3,(F81+2)*0.4+F81*0.6,H81))</f>
        <v>1.8000000000000003</v>
      </c>
      <c r="K81" s="22"/>
    </row>
    <row r="82" spans="1:11" s="24" customFormat="1" ht="18" customHeight="1">
      <c r="A82" s="25">
        <v>75</v>
      </c>
      <c r="B82" s="24" t="s">
        <v>90</v>
      </c>
      <c r="C82" s="24">
        <v>2721</v>
      </c>
      <c r="D82" s="21"/>
      <c r="E82" s="21">
        <f t="shared" si="14"/>
        <v>0</v>
      </c>
      <c r="F82" s="21">
        <v>1.5</v>
      </c>
      <c r="G82" s="21"/>
      <c r="H82" s="21">
        <f t="shared" si="15"/>
        <v>0</v>
      </c>
      <c r="I82" s="21">
        <f t="shared" si="16"/>
      </c>
      <c r="J82" s="21">
        <f>IF(OR(D82="",D82=0),F82,IF((D82-F82)&gt;3,(F82+2)*0.4+F82*0.6,H82))</f>
        <v>1.5</v>
      </c>
      <c r="K82" s="22"/>
    </row>
    <row r="83" spans="1:10" s="24" customFormat="1" ht="18" customHeight="1">
      <c r="A83" s="25">
        <v>76</v>
      </c>
      <c r="B83" s="24" t="s">
        <v>69</v>
      </c>
      <c r="C83" s="24">
        <v>2745</v>
      </c>
      <c r="D83" s="21">
        <v>5.5</v>
      </c>
      <c r="E83" s="21">
        <f t="shared" si="14"/>
        <v>2.2</v>
      </c>
      <c r="F83" s="21">
        <v>2</v>
      </c>
      <c r="G83" s="21">
        <f>F83*0.6</f>
        <v>1.2</v>
      </c>
      <c r="H83" s="21">
        <f t="shared" si="15"/>
        <v>3.4000000000000004</v>
      </c>
      <c r="I83" s="21">
        <f t="shared" si="16"/>
        <v>-3.5</v>
      </c>
      <c r="J83" s="21">
        <f>IF(D83="","",IF((D83-F83)&gt;3,(F83+2)*0.4+F83*0.6,H83))</f>
        <v>2.8</v>
      </c>
    </row>
    <row r="84" spans="1:11" s="24" customFormat="1" ht="18" customHeight="1">
      <c r="A84" s="25">
        <v>77</v>
      </c>
      <c r="B84" s="24" t="s">
        <v>92</v>
      </c>
      <c r="C84" s="24">
        <v>2469</v>
      </c>
      <c r="D84" s="21"/>
      <c r="E84" s="21">
        <f t="shared" si="14"/>
        <v>0</v>
      </c>
      <c r="F84" s="21">
        <v>3.5</v>
      </c>
      <c r="G84" s="21"/>
      <c r="H84" s="21">
        <f t="shared" si="15"/>
        <v>0</v>
      </c>
      <c r="I84" s="21">
        <f t="shared" si="16"/>
      </c>
      <c r="J84" s="21">
        <f>IF(OR(D84="",D84=0),F84,IF((D84-F84)&gt;3,(F84+2)*0.4+F84*0.6,H84))</f>
        <v>3.5</v>
      </c>
      <c r="K84" s="22"/>
    </row>
    <row r="85" spans="1:11" s="24" customFormat="1" ht="18" customHeight="1">
      <c r="A85" s="25">
        <v>78</v>
      </c>
      <c r="B85" s="24" t="s">
        <v>95</v>
      </c>
      <c r="C85" s="24">
        <v>2757</v>
      </c>
      <c r="D85" s="21"/>
      <c r="E85" s="21">
        <f t="shared" si="14"/>
        <v>0</v>
      </c>
      <c r="F85" s="21">
        <v>2</v>
      </c>
      <c r="G85" s="21">
        <f>F85*0.6</f>
        <v>1.2</v>
      </c>
      <c r="H85" s="21">
        <f t="shared" si="15"/>
        <v>1.2</v>
      </c>
      <c r="I85" s="21">
        <f t="shared" si="16"/>
      </c>
      <c r="J85" s="21">
        <f>IF(OR(D85="",D85=0),F85,IF((D85-F85)&gt;3,(F85+2)*0.4+F85*0.6,H85))</f>
        <v>2</v>
      </c>
      <c r="K85" s="22"/>
    </row>
    <row r="86" spans="1:10" s="24" customFormat="1" ht="18" customHeight="1">
      <c r="A86" s="25">
        <v>79</v>
      </c>
      <c r="B86" s="24" t="s">
        <v>93</v>
      </c>
      <c r="C86" s="24">
        <v>2317</v>
      </c>
      <c r="D86" s="21">
        <v>3.5</v>
      </c>
      <c r="E86" s="21">
        <f t="shared" si="14"/>
        <v>1.4000000000000001</v>
      </c>
      <c r="F86" s="21">
        <v>3.2</v>
      </c>
      <c r="G86" s="21">
        <f>F86*0.6</f>
        <v>1.92</v>
      </c>
      <c r="H86" s="21">
        <f t="shared" si="15"/>
        <v>3.3200000000000003</v>
      </c>
      <c r="I86" s="21">
        <f>IF(D86="","",-(D86-F86))</f>
        <v>-0.2999999999999998</v>
      </c>
      <c r="J86" s="21">
        <f>IF(D86="","",IF((D86-F86)&gt;3,(F86+2)*0.4+F86*0.6,H86))</f>
        <v>3.3200000000000003</v>
      </c>
    </row>
    <row r="87" spans="1:10" s="24" customFormat="1" ht="18" customHeight="1">
      <c r="A87" s="25">
        <v>80</v>
      </c>
      <c r="B87" s="24" t="s">
        <v>124</v>
      </c>
      <c r="C87" s="24">
        <v>2895</v>
      </c>
      <c r="D87" s="21"/>
      <c r="E87" s="21"/>
      <c r="F87" s="21">
        <v>2</v>
      </c>
      <c r="G87" s="21"/>
      <c r="H87" s="21"/>
      <c r="I87" s="21"/>
      <c r="J87" s="21">
        <v>2</v>
      </c>
    </row>
    <row r="88" spans="1:11" s="24" customFormat="1" ht="18" customHeight="1">
      <c r="A88" s="25">
        <v>81</v>
      </c>
      <c r="B88" s="24" t="s">
        <v>106</v>
      </c>
      <c r="C88" s="24">
        <v>2806</v>
      </c>
      <c r="D88" s="21"/>
      <c r="E88" s="21"/>
      <c r="F88" s="21">
        <v>2.5</v>
      </c>
      <c r="G88" s="21"/>
      <c r="H88" s="21"/>
      <c r="I88" s="21">
        <f>IF(D88="","",-(D88-F88))</f>
      </c>
      <c r="J88" s="21">
        <v>1.5</v>
      </c>
      <c r="K88" s="27"/>
    </row>
    <row r="89" spans="1:11" s="24" customFormat="1" ht="18" customHeight="1">
      <c r="A89" s="25">
        <v>82</v>
      </c>
      <c r="B89" s="24" t="s">
        <v>125</v>
      </c>
      <c r="C89" s="24">
        <v>2683</v>
      </c>
      <c r="D89" s="21"/>
      <c r="E89" s="21"/>
      <c r="F89" s="21">
        <v>1</v>
      </c>
      <c r="G89" s="21"/>
      <c r="H89" s="21"/>
      <c r="I89" s="21"/>
      <c r="J89" s="21">
        <v>1</v>
      </c>
      <c r="K89" s="22"/>
    </row>
    <row r="90" spans="1:10" s="24" customFormat="1" ht="18" customHeight="1">
      <c r="A90" s="25">
        <v>83</v>
      </c>
      <c r="B90" s="24" t="s">
        <v>70</v>
      </c>
      <c r="C90" s="24">
        <v>2705</v>
      </c>
      <c r="D90" s="21">
        <v>5.5</v>
      </c>
      <c r="E90" s="21">
        <f aca="true" t="shared" si="17" ref="E90:E98">D90*0.4</f>
        <v>2.2</v>
      </c>
      <c r="F90" s="21">
        <v>2</v>
      </c>
      <c r="G90" s="21">
        <f aca="true" t="shared" si="18" ref="G90:G98">F90*0.6</f>
        <v>1.2</v>
      </c>
      <c r="H90" s="21">
        <f aca="true" t="shared" si="19" ref="H90:H98">E90+G90</f>
        <v>3.4000000000000004</v>
      </c>
      <c r="I90" s="21">
        <f aca="true" t="shared" si="20" ref="I90:I98">IF(D90="","",-(D90-F90))</f>
        <v>-3.5</v>
      </c>
      <c r="J90" s="21">
        <f>IF(D90="","",IF((D90-F90)&gt;3,(F90+2)*0.4+F90*0.6,H90))</f>
        <v>2.8</v>
      </c>
    </row>
    <row r="91" spans="1:11" s="24" customFormat="1" ht="18" customHeight="1">
      <c r="A91" s="25">
        <v>84</v>
      </c>
      <c r="B91" s="24" t="s">
        <v>83</v>
      </c>
      <c r="C91" s="24">
        <v>2410</v>
      </c>
      <c r="D91" s="21">
        <v>7</v>
      </c>
      <c r="E91" s="21">
        <f t="shared" si="17"/>
        <v>2.8000000000000003</v>
      </c>
      <c r="F91" s="21">
        <v>4.1</v>
      </c>
      <c r="G91" s="21">
        <f t="shared" si="18"/>
        <v>2.4599999999999995</v>
      </c>
      <c r="H91" s="21">
        <f t="shared" si="19"/>
        <v>5.26</v>
      </c>
      <c r="I91" s="21">
        <f t="shared" si="20"/>
        <v>-2.9000000000000004</v>
      </c>
      <c r="J91" s="21">
        <f>IF(D91="","",IF((D91-F91)&gt;3,(F91+2)*0.4+F91*0.6,H91))</f>
        <v>5.26</v>
      </c>
      <c r="K91" s="22"/>
    </row>
    <row r="92" spans="1:11" s="24" customFormat="1" ht="18" customHeight="1">
      <c r="A92" s="25">
        <v>85</v>
      </c>
      <c r="B92" s="24" t="s">
        <v>43</v>
      </c>
      <c r="C92" s="24">
        <v>2309</v>
      </c>
      <c r="D92" s="21">
        <v>5.5</v>
      </c>
      <c r="E92" s="21">
        <f t="shared" si="17"/>
        <v>2.2</v>
      </c>
      <c r="F92" s="21">
        <v>6</v>
      </c>
      <c r="G92" s="21">
        <f t="shared" si="18"/>
        <v>3.5999999999999996</v>
      </c>
      <c r="H92" s="21">
        <f t="shared" si="19"/>
        <v>5.8</v>
      </c>
      <c r="I92" s="21">
        <f t="shared" si="20"/>
        <v>0.5</v>
      </c>
      <c r="J92" s="21">
        <f>IF(D92="","",IF((D92-F92)&gt;3,(F92+2)*0.4+F92*0.6,H92))</f>
        <v>5.8</v>
      </c>
      <c r="K92" s="22"/>
    </row>
    <row r="93" spans="1:11" s="24" customFormat="1" ht="18" customHeight="1">
      <c r="A93" s="25">
        <v>86</v>
      </c>
      <c r="B93" s="24" t="s">
        <v>101</v>
      </c>
      <c r="C93" s="24">
        <v>1849</v>
      </c>
      <c r="D93" s="21">
        <v>0</v>
      </c>
      <c r="E93" s="21">
        <f t="shared" si="17"/>
        <v>0</v>
      </c>
      <c r="F93" s="21">
        <v>3.5</v>
      </c>
      <c r="G93" s="21">
        <f t="shared" si="18"/>
        <v>2.1</v>
      </c>
      <c r="H93" s="21">
        <f t="shared" si="19"/>
        <v>2.1</v>
      </c>
      <c r="I93" s="21">
        <f t="shared" si="20"/>
        <v>3.5</v>
      </c>
      <c r="J93" s="21">
        <f>IF(OR(D93="",D93=0),F93,IF((D93-F93)&gt;3,(F93+2)*0.4+F93*0.6,H93))</f>
        <v>3.5</v>
      </c>
      <c r="K93" s="22"/>
    </row>
    <row r="94" spans="1:11" s="24" customFormat="1" ht="18" customHeight="1">
      <c r="A94" s="25">
        <v>87</v>
      </c>
      <c r="B94" s="24" t="s">
        <v>68</v>
      </c>
      <c r="C94" s="24">
        <v>2096</v>
      </c>
      <c r="D94" s="21">
        <v>6.5</v>
      </c>
      <c r="E94" s="21">
        <f t="shared" si="17"/>
        <v>2.6</v>
      </c>
      <c r="F94" s="21">
        <v>5.5</v>
      </c>
      <c r="G94" s="21">
        <f t="shared" si="18"/>
        <v>3.3</v>
      </c>
      <c r="H94" s="21">
        <f t="shared" si="19"/>
        <v>5.9</v>
      </c>
      <c r="I94" s="21">
        <f t="shared" si="20"/>
        <v>-1</v>
      </c>
      <c r="J94" s="21">
        <f>IF(D94="","",IF((D94-F94)&gt;3,(F94+2)*0.4+F94*0.6,H94))</f>
        <v>5.9</v>
      </c>
      <c r="K94" s="22"/>
    </row>
    <row r="95" spans="1:11" s="24" customFormat="1" ht="18" customHeight="1">
      <c r="A95" s="25">
        <v>88</v>
      </c>
      <c r="B95" s="24" t="s">
        <v>82</v>
      </c>
      <c r="C95" s="24">
        <v>2148</v>
      </c>
      <c r="D95" s="21">
        <v>7</v>
      </c>
      <c r="E95" s="21">
        <f t="shared" si="17"/>
        <v>2.8000000000000003</v>
      </c>
      <c r="F95" s="21">
        <v>4.5</v>
      </c>
      <c r="G95" s="21">
        <f t="shared" si="18"/>
        <v>2.6999999999999997</v>
      </c>
      <c r="H95" s="21">
        <f t="shared" si="19"/>
        <v>5.5</v>
      </c>
      <c r="I95" s="21">
        <f t="shared" si="20"/>
        <v>-2.5</v>
      </c>
      <c r="J95" s="21">
        <f>IF(D95="","",IF((D95-F95)&gt;3,(F95+2)*0.4+F95*0.6,H95))</f>
        <v>5.5</v>
      </c>
      <c r="K95" s="22"/>
    </row>
    <row r="96" spans="1:11" s="24" customFormat="1" ht="18" customHeight="1">
      <c r="A96" s="25">
        <v>89</v>
      </c>
      <c r="B96" s="26" t="s">
        <v>36</v>
      </c>
      <c r="C96" s="24">
        <v>1811</v>
      </c>
      <c r="D96" s="21">
        <v>5.5</v>
      </c>
      <c r="E96" s="21">
        <f t="shared" si="17"/>
        <v>2.2</v>
      </c>
      <c r="F96" s="21">
        <v>4.7</v>
      </c>
      <c r="G96" s="21">
        <f t="shared" si="18"/>
        <v>2.82</v>
      </c>
      <c r="H96" s="21">
        <f t="shared" si="19"/>
        <v>5.02</v>
      </c>
      <c r="I96" s="21">
        <f t="shared" si="20"/>
        <v>-0.7999999999999998</v>
      </c>
      <c r="J96" s="21">
        <f>IF(D96="","",IF((D96-F96)&gt;3,(F96+2)*0.4+F96*0.6,H96))</f>
        <v>5.02</v>
      </c>
      <c r="K96" s="22"/>
    </row>
    <row r="97" spans="1:11" s="24" customFormat="1" ht="18" customHeight="1">
      <c r="A97" s="25">
        <v>90</v>
      </c>
      <c r="B97" s="24" t="s">
        <v>102</v>
      </c>
      <c r="C97" s="24">
        <v>1694</v>
      </c>
      <c r="D97" s="21">
        <v>0</v>
      </c>
      <c r="E97" s="21">
        <f t="shared" si="17"/>
        <v>0</v>
      </c>
      <c r="F97" s="21">
        <v>1</v>
      </c>
      <c r="G97" s="21">
        <f t="shared" si="18"/>
        <v>0.6</v>
      </c>
      <c r="H97" s="21">
        <f t="shared" si="19"/>
        <v>0.6</v>
      </c>
      <c r="I97" s="21">
        <f t="shared" si="20"/>
        <v>1</v>
      </c>
      <c r="J97" s="21">
        <f>IF(OR(D97="",D97=0),F97,IF((D97-F97)&gt;3,(F97+2)*0.4+F97*0.6,H97))</f>
        <v>1</v>
      </c>
      <c r="K97" s="22"/>
    </row>
    <row r="98" spans="1:11" s="24" customFormat="1" ht="18" customHeight="1">
      <c r="A98" s="25">
        <v>91</v>
      </c>
      <c r="B98" s="24" t="s">
        <v>126</v>
      </c>
      <c r="C98" s="24">
        <v>2351</v>
      </c>
      <c r="D98" s="21">
        <v>7.5</v>
      </c>
      <c r="E98" s="21">
        <f t="shared" si="17"/>
        <v>3</v>
      </c>
      <c r="F98" s="21">
        <v>5.5</v>
      </c>
      <c r="G98" s="21">
        <f t="shared" si="18"/>
        <v>3.3</v>
      </c>
      <c r="H98" s="21">
        <f t="shared" si="19"/>
        <v>6.3</v>
      </c>
      <c r="I98" s="21">
        <f t="shared" si="20"/>
        <v>-2</v>
      </c>
      <c r="J98" s="21">
        <f>IF(D98="","",IF((D98-F98)&gt;3,(F98+2)*0.4+F98*0.6,H98))</f>
        <v>6.3</v>
      </c>
      <c r="K98" s="22"/>
    </row>
    <row r="99" spans="1:10" s="24" customFormat="1" ht="18" customHeight="1">
      <c r="A99" s="25">
        <v>92</v>
      </c>
      <c r="B99" s="24" t="s">
        <v>127</v>
      </c>
      <c r="C99" s="24">
        <v>2082</v>
      </c>
      <c r="D99" s="21"/>
      <c r="E99" s="21"/>
      <c r="F99" s="21">
        <v>4.2</v>
      </c>
      <c r="G99" s="21"/>
      <c r="H99" s="21"/>
      <c r="I99" s="21"/>
      <c r="J99" s="21">
        <v>4.2</v>
      </c>
    </row>
    <row r="100" spans="1:11" s="24" customFormat="1" ht="18" customHeight="1">
      <c r="A100" s="25">
        <v>93</v>
      </c>
      <c r="B100" s="24" t="s">
        <v>74</v>
      </c>
      <c r="C100" s="24">
        <v>2370</v>
      </c>
      <c r="D100" s="21">
        <v>7</v>
      </c>
      <c r="E100" s="21">
        <f aca="true" t="shared" si="21" ref="E100:E108">D100*0.4</f>
        <v>2.8000000000000003</v>
      </c>
      <c r="F100" s="21">
        <v>7</v>
      </c>
      <c r="G100" s="21">
        <f aca="true" t="shared" si="22" ref="G100:G108">F100*0.6</f>
        <v>4.2</v>
      </c>
      <c r="H100" s="21">
        <f aca="true" t="shared" si="23" ref="H100:H107">E100+G100</f>
        <v>7</v>
      </c>
      <c r="I100" s="21">
        <f aca="true" t="shared" si="24" ref="I100:I107">IF(D100="","",-(D100-F100))</f>
        <v>0</v>
      </c>
      <c r="J100" s="21">
        <f aca="true" t="shared" si="25" ref="J100:J107">IF(D100="","",IF((D100-F100)&gt;3,(F100+2)*0.4+F100*0.6,H100))</f>
        <v>7</v>
      </c>
      <c r="K100" s="22"/>
    </row>
    <row r="101" spans="1:10" s="24" customFormat="1" ht="18" customHeight="1">
      <c r="A101" s="25">
        <v>94</v>
      </c>
      <c r="B101" s="24" t="s">
        <v>67</v>
      </c>
      <c r="C101" s="24">
        <v>1940</v>
      </c>
      <c r="D101" s="21">
        <v>6.5</v>
      </c>
      <c r="E101" s="21">
        <f t="shared" si="21"/>
        <v>2.6</v>
      </c>
      <c r="F101" s="21">
        <v>4.5</v>
      </c>
      <c r="G101" s="21">
        <f t="shared" si="22"/>
        <v>2.6999999999999997</v>
      </c>
      <c r="H101" s="21">
        <f t="shared" si="23"/>
        <v>5.3</v>
      </c>
      <c r="I101" s="21">
        <f t="shared" si="24"/>
        <v>-2</v>
      </c>
      <c r="J101" s="21">
        <f t="shared" si="25"/>
        <v>5.3</v>
      </c>
    </row>
    <row r="102" spans="1:10" s="24" customFormat="1" ht="18" customHeight="1">
      <c r="A102" s="25">
        <v>95</v>
      </c>
      <c r="B102" s="24" t="s">
        <v>66</v>
      </c>
      <c r="C102" s="24">
        <v>2375</v>
      </c>
      <c r="D102" s="21">
        <v>6.5</v>
      </c>
      <c r="E102" s="21">
        <f t="shared" si="21"/>
        <v>2.6</v>
      </c>
      <c r="F102" s="21">
        <v>4</v>
      </c>
      <c r="G102" s="21">
        <f t="shared" si="22"/>
        <v>2.4</v>
      </c>
      <c r="H102" s="21">
        <f t="shared" si="23"/>
        <v>5</v>
      </c>
      <c r="I102" s="21">
        <f t="shared" si="24"/>
        <v>-2.5</v>
      </c>
      <c r="J102" s="21">
        <f t="shared" si="25"/>
        <v>5</v>
      </c>
    </row>
    <row r="103" spans="1:11" s="24" customFormat="1" ht="18" customHeight="1">
      <c r="A103" s="25">
        <v>96</v>
      </c>
      <c r="B103" s="24" t="s">
        <v>42</v>
      </c>
      <c r="C103" s="24">
        <v>2256</v>
      </c>
      <c r="D103" s="21">
        <v>5.5</v>
      </c>
      <c r="E103" s="21">
        <f t="shared" si="21"/>
        <v>2.2</v>
      </c>
      <c r="F103" s="21">
        <v>5</v>
      </c>
      <c r="G103" s="21">
        <f t="shared" si="22"/>
        <v>3</v>
      </c>
      <c r="H103" s="21">
        <f t="shared" si="23"/>
        <v>5.2</v>
      </c>
      <c r="I103" s="21">
        <f t="shared" si="24"/>
        <v>-0.5</v>
      </c>
      <c r="J103" s="21">
        <f t="shared" si="25"/>
        <v>5.2</v>
      </c>
      <c r="K103" s="22"/>
    </row>
    <row r="104" spans="1:11" s="24" customFormat="1" ht="18" customHeight="1">
      <c r="A104" s="25">
        <v>97</v>
      </c>
      <c r="B104" s="24" t="s">
        <v>73</v>
      </c>
      <c r="C104" s="24">
        <v>2594</v>
      </c>
      <c r="D104" s="21">
        <v>7</v>
      </c>
      <c r="E104" s="21">
        <f t="shared" si="21"/>
        <v>2.8000000000000003</v>
      </c>
      <c r="F104" s="21">
        <v>1.5</v>
      </c>
      <c r="G104" s="21">
        <f t="shared" si="22"/>
        <v>0.8999999999999999</v>
      </c>
      <c r="H104" s="21">
        <f t="shared" si="23"/>
        <v>3.7</v>
      </c>
      <c r="I104" s="21">
        <f t="shared" si="24"/>
        <v>-5.5</v>
      </c>
      <c r="J104" s="21">
        <f t="shared" si="25"/>
        <v>2.3</v>
      </c>
      <c r="K104" s="22"/>
    </row>
    <row r="105" spans="1:11" s="24" customFormat="1" ht="18" customHeight="1">
      <c r="A105" s="25">
        <v>98</v>
      </c>
      <c r="B105" s="29" t="s">
        <v>37</v>
      </c>
      <c r="C105" s="24">
        <v>1637</v>
      </c>
      <c r="D105" s="21">
        <v>5.5</v>
      </c>
      <c r="E105" s="21">
        <f t="shared" si="21"/>
        <v>2.2</v>
      </c>
      <c r="F105" s="21">
        <v>4.7</v>
      </c>
      <c r="G105" s="21">
        <f t="shared" si="22"/>
        <v>2.82</v>
      </c>
      <c r="H105" s="21">
        <f t="shared" si="23"/>
        <v>5.02</v>
      </c>
      <c r="I105" s="21">
        <f t="shared" si="24"/>
        <v>-0.7999999999999998</v>
      </c>
      <c r="J105" s="21">
        <f t="shared" si="25"/>
        <v>5.02</v>
      </c>
      <c r="K105" s="22"/>
    </row>
    <row r="106" spans="1:11" s="24" customFormat="1" ht="18" customHeight="1">
      <c r="A106" s="25">
        <v>99</v>
      </c>
      <c r="B106" s="24" t="s">
        <v>97</v>
      </c>
      <c r="C106" s="24">
        <v>2387</v>
      </c>
      <c r="D106" s="21">
        <v>7.5</v>
      </c>
      <c r="E106" s="21">
        <f t="shared" si="21"/>
        <v>3</v>
      </c>
      <c r="F106" s="21">
        <v>3</v>
      </c>
      <c r="G106" s="21">
        <f t="shared" si="22"/>
        <v>1.7999999999999998</v>
      </c>
      <c r="H106" s="21">
        <f t="shared" si="23"/>
        <v>4.8</v>
      </c>
      <c r="I106" s="21">
        <f t="shared" si="24"/>
        <v>-4.5</v>
      </c>
      <c r="J106" s="21">
        <f t="shared" si="25"/>
        <v>3.8</v>
      </c>
      <c r="K106" s="22"/>
    </row>
    <row r="107" spans="1:11" s="24" customFormat="1" ht="18" customHeight="1">
      <c r="A107" s="25">
        <v>100</v>
      </c>
      <c r="B107" s="24" t="s">
        <v>128</v>
      </c>
      <c r="C107" s="24">
        <v>2223</v>
      </c>
      <c r="D107" s="21">
        <v>7</v>
      </c>
      <c r="E107" s="21">
        <f t="shared" si="21"/>
        <v>2.8000000000000003</v>
      </c>
      <c r="F107" s="21">
        <v>4</v>
      </c>
      <c r="G107" s="21">
        <f t="shared" si="22"/>
        <v>2.4</v>
      </c>
      <c r="H107" s="21">
        <f t="shared" si="23"/>
        <v>5.2</v>
      </c>
      <c r="I107" s="21">
        <f t="shared" si="24"/>
        <v>-3</v>
      </c>
      <c r="J107" s="21">
        <f t="shared" si="25"/>
        <v>5.2</v>
      </c>
      <c r="K107" s="22"/>
    </row>
    <row r="108" spans="1:10" s="24" customFormat="1" ht="18" customHeight="1">
      <c r="A108" s="25">
        <v>101</v>
      </c>
      <c r="B108" s="24" t="s">
        <v>99</v>
      </c>
      <c r="C108" s="24">
        <v>1959</v>
      </c>
      <c r="D108" s="21"/>
      <c r="E108" s="21">
        <f t="shared" si="21"/>
        <v>0</v>
      </c>
      <c r="F108" s="21">
        <v>3.8</v>
      </c>
      <c r="G108" s="21">
        <f t="shared" si="22"/>
        <v>2.28</v>
      </c>
      <c r="H108" s="21">
        <f>G108+E108</f>
        <v>2.28</v>
      </c>
      <c r="I108" s="21">
        <f>-(D108-F108)</f>
        <v>3.8</v>
      </c>
      <c r="J108" s="21">
        <f>IF(OR(D108="",D108=0),F108,IF((D108-F108)&gt;3,(F108+2)*0.4+F108*0.6,H108))</f>
        <v>3.8</v>
      </c>
    </row>
    <row r="109" spans="1:11" s="24" customFormat="1" ht="18" customHeight="1">
      <c r="A109" s="25">
        <v>102</v>
      </c>
      <c r="B109" s="24" t="s">
        <v>129</v>
      </c>
      <c r="C109" s="24">
        <v>1291</v>
      </c>
      <c r="D109" s="21"/>
      <c r="E109" s="21"/>
      <c r="F109" s="21">
        <v>3.5</v>
      </c>
      <c r="G109" s="21"/>
      <c r="H109" s="21"/>
      <c r="I109" s="21"/>
      <c r="J109" s="21">
        <v>3.5</v>
      </c>
      <c r="K109" s="22"/>
    </row>
    <row r="110" spans="1:11" s="24" customFormat="1" ht="18" customHeight="1">
      <c r="A110" s="25">
        <v>103</v>
      </c>
      <c r="B110" s="24" t="s">
        <v>104</v>
      </c>
      <c r="C110" s="24">
        <v>1847</v>
      </c>
      <c r="D110" s="21">
        <v>3.5</v>
      </c>
      <c r="E110" s="21">
        <f>D110*0.4</f>
        <v>1.4000000000000001</v>
      </c>
      <c r="F110" s="21">
        <v>3.5</v>
      </c>
      <c r="G110" s="21">
        <f>F110*0.6</f>
        <v>2.1</v>
      </c>
      <c r="H110" s="21">
        <f>E110+G110</f>
        <v>3.5</v>
      </c>
      <c r="I110" s="21">
        <f>IF(D110="","",-(D110-F110))</f>
        <v>0</v>
      </c>
      <c r="J110" s="21">
        <f>IF(D110="","",IF((D110-F110)&gt;3,(F110+2)*0.4+F110*0.6,H110))</f>
        <v>3.5</v>
      </c>
      <c r="K110" s="27"/>
    </row>
    <row r="111" spans="1:11" s="24" customFormat="1" ht="18" customHeight="1">
      <c r="A111" s="25">
        <v>104</v>
      </c>
      <c r="B111" s="24" t="s">
        <v>130</v>
      </c>
      <c r="C111" s="24">
        <v>1249</v>
      </c>
      <c r="D111" s="21"/>
      <c r="E111" s="21"/>
      <c r="F111" s="21">
        <v>2.5</v>
      </c>
      <c r="G111" s="21"/>
      <c r="H111" s="21"/>
      <c r="I111" s="21"/>
      <c r="J111" s="21">
        <v>2.5</v>
      </c>
      <c r="K111" s="22"/>
    </row>
    <row r="112" spans="1:11" s="24" customFormat="1" ht="18" customHeight="1">
      <c r="A112" s="25">
        <v>105</v>
      </c>
      <c r="B112" s="24" t="s">
        <v>62</v>
      </c>
      <c r="C112" s="24">
        <v>2135</v>
      </c>
      <c r="D112" s="21">
        <v>8</v>
      </c>
      <c r="E112" s="21">
        <f aca="true" t="shared" si="26" ref="E112:E117">D112*0.4</f>
        <v>3.2</v>
      </c>
      <c r="F112" s="21">
        <v>1.5</v>
      </c>
      <c r="G112" s="21">
        <f aca="true" t="shared" si="27" ref="G112:G119">F112*0.6</f>
        <v>0.8999999999999999</v>
      </c>
      <c r="H112" s="21">
        <f aca="true" t="shared" si="28" ref="H112:H117">E112+G112</f>
        <v>4.1</v>
      </c>
      <c r="I112" s="21">
        <f>IF(D112="","",-(D112-F112))</f>
        <v>-6.5</v>
      </c>
      <c r="J112" s="21">
        <f aca="true" t="shared" si="29" ref="J112:J117">IF(D112="","",IF((D112-F112)&gt;3,(F112+2)*0.4+F112*0.6,H112))</f>
        <v>2.3</v>
      </c>
      <c r="K112" s="22"/>
    </row>
    <row r="113" spans="1:11" s="24" customFormat="1" ht="18" customHeight="1">
      <c r="A113" s="25">
        <v>106</v>
      </c>
      <c r="B113" s="24" t="s">
        <v>131</v>
      </c>
      <c r="C113" s="24">
        <v>1766</v>
      </c>
      <c r="D113" s="21">
        <v>3.5</v>
      </c>
      <c r="E113" s="21">
        <f t="shared" si="26"/>
        <v>1.4000000000000001</v>
      </c>
      <c r="F113" s="21">
        <v>3.2</v>
      </c>
      <c r="G113" s="21">
        <f t="shared" si="27"/>
        <v>1.92</v>
      </c>
      <c r="H113" s="21">
        <f t="shared" si="28"/>
        <v>3.3200000000000003</v>
      </c>
      <c r="I113" s="21">
        <f>IF(D113="","",-(D113-F113))</f>
        <v>-0.2999999999999998</v>
      </c>
      <c r="J113" s="21">
        <f t="shared" si="29"/>
        <v>3.3200000000000003</v>
      </c>
      <c r="K113" s="22"/>
    </row>
    <row r="114" spans="1:11" s="24" customFormat="1" ht="18" customHeight="1">
      <c r="A114" s="25">
        <v>107</v>
      </c>
      <c r="B114" s="24" t="s">
        <v>84</v>
      </c>
      <c r="C114" s="24">
        <v>1920</v>
      </c>
      <c r="D114" s="21">
        <v>5.5</v>
      </c>
      <c r="E114" s="21">
        <f t="shared" si="26"/>
        <v>2.2</v>
      </c>
      <c r="F114" s="21">
        <v>1.5</v>
      </c>
      <c r="G114" s="21">
        <f t="shared" si="27"/>
        <v>0.8999999999999999</v>
      </c>
      <c r="H114" s="21">
        <f t="shared" si="28"/>
        <v>3.1</v>
      </c>
      <c r="I114" s="21">
        <f>IF(D114="","",-(D114-F114))</f>
        <v>-4</v>
      </c>
      <c r="J114" s="21">
        <f t="shared" si="29"/>
        <v>2.3</v>
      </c>
      <c r="K114" s="22"/>
    </row>
    <row r="115" spans="1:11" s="24" customFormat="1" ht="18" customHeight="1">
      <c r="A115" s="25">
        <v>108</v>
      </c>
      <c r="B115" s="24" t="s">
        <v>51</v>
      </c>
      <c r="C115" s="24">
        <v>2147</v>
      </c>
      <c r="D115" s="21">
        <v>7</v>
      </c>
      <c r="E115" s="21">
        <f t="shared" si="26"/>
        <v>2.8000000000000003</v>
      </c>
      <c r="F115" s="21">
        <v>1.5</v>
      </c>
      <c r="G115" s="21">
        <f t="shared" si="27"/>
        <v>0.8999999999999999</v>
      </c>
      <c r="H115" s="21">
        <f t="shared" si="28"/>
        <v>3.7</v>
      </c>
      <c r="I115" s="21">
        <f>IF(D115="","",-(D115-F115))</f>
        <v>-5.5</v>
      </c>
      <c r="J115" s="21">
        <f t="shared" si="29"/>
        <v>2.3</v>
      </c>
      <c r="K115" s="22"/>
    </row>
    <row r="116" spans="1:11" s="24" customFormat="1" ht="18" customHeight="1">
      <c r="A116" s="25">
        <v>109</v>
      </c>
      <c r="B116" s="24" t="s">
        <v>132</v>
      </c>
      <c r="C116" s="24">
        <v>1880</v>
      </c>
      <c r="D116" s="21">
        <v>6</v>
      </c>
      <c r="E116" s="21">
        <f t="shared" si="26"/>
        <v>2.4000000000000004</v>
      </c>
      <c r="F116" s="21">
        <v>3</v>
      </c>
      <c r="G116" s="21">
        <f t="shared" si="27"/>
        <v>1.7999999999999998</v>
      </c>
      <c r="H116" s="21">
        <f t="shared" si="28"/>
        <v>4.2</v>
      </c>
      <c r="I116" s="21">
        <f>IF(D116="","",-(D116-F116))</f>
        <v>-3</v>
      </c>
      <c r="J116" s="21">
        <f t="shared" si="29"/>
        <v>4.2</v>
      </c>
      <c r="K116" s="22"/>
    </row>
    <row r="117" spans="1:11" s="24" customFormat="1" ht="18" customHeight="1">
      <c r="A117" s="25">
        <v>110</v>
      </c>
      <c r="B117" s="24" t="s">
        <v>133</v>
      </c>
      <c r="C117" s="24">
        <v>2212</v>
      </c>
      <c r="D117" s="21">
        <v>7.5</v>
      </c>
      <c r="E117" s="21">
        <f t="shared" si="26"/>
        <v>3</v>
      </c>
      <c r="F117" s="21">
        <v>1.5</v>
      </c>
      <c r="G117" s="21">
        <f t="shared" si="27"/>
        <v>0.8999999999999999</v>
      </c>
      <c r="H117" s="21">
        <f t="shared" si="28"/>
        <v>3.9</v>
      </c>
      <c r="I117" s="21">
        <f>IF(D117="","",-(D117-F117))</f>
        <v>-6</v>
      </c>
      <c r="J117" s="21">
        <f t="shared" si="29"/>
        <v>2.3</v>
      </c>
      <c r="K117" s="22"/>
    </row>
    <row r="118" spans="1:11" s="24" customFormat="1" ht="18" customHeight="1">
      <c r="A118" s="25">
        <v>111</v>
      </c>
      <c r="B118" s="24" t="s">
        <v>134</v>
      </c>
      <c r="C118" s="24">
        <v>1645</v>
      </c>
      <c r="D118" s="21"/>
      <c r="E118" s="21"/>
      <c r="F118" s="21">
        <v>1</v>
      </c>
      <c r="G118" s="21">
        <f t="shared" si="27"/>
        <v>0.6</v>
      </c>
      <c r="H118" s="21"/>
      <c r="I118" s="21"/>
      <c r="J118" s="21">
        <v>1</v>
      </c>
      <c r="K118" s="22"/>
    </row>
    <row r="119" spans="1:11" s="24" customFormat="1" ht="18" customHeight="1">
      <c r="A119" s="25">
        <v>112</v>
      </c>
      <c r="B119" s="24" t="s">
        <v>65</v>
      </c>
      <c r="C119" s="24">
        <v>2412</v>
      </c>
      <c r="D119" s="21">
        <v>6</v>
      </c>
      <c r="E119" s="21">
        <f>D119*0.4</f>
        <v>2.4000000000000004</v>
      </c>
      <c r="F119" s="21">
        <v>1</v>
      </c>
      <c r="G119" s="21">
        <f t="shared" si="27"/>
        <v>0.6</v>
      </c>
      <c r="H119" s="21">
        <f>E119+G119</f>
        <v>3.0000000000000004</v>
      </c>
      <c r="I119" s="21">
        <f>IF(D119="","",-(D119-F119))</f>
        <v>-5</v>
      </c>
      <c r="J119" s="21">
        <f>IF(D119="","",IF((D119-F119)&gt;3,(F119+2)*0.4+F119*0.6,H119))</f>
        <v>1.8000000000000003</v>
      </c>
      <c r="K119" s="22"/>
    </row>
    <row r="120" spans="1:10" s="24" customFormat="1" ht="18" customHeight="1">
      <c r="A120" s="25">
        <v>113</v>
      </c>
      <c r="B120" s="24" t="s">
        <v>135</v>
      </c>
      <c r="C120" s="24">
        <v>2203</v>
      </c>
      <c r="D120" s="21"/>
      <c r="E120" s="21"/>
      <c r="F120" s="21">
        <v>0.5</v>
      </c>
      <c r="G120" s="21"/>
      <c r="H120" s="21"/>
      <c r="I120" s="21"/>
      <c r="J120" s="28">
        <v>0.5</v>
      </c>
    </row>
    <row r="121" spans="1:11" s="24" customFormat="1" ht="18" customHeight="1">
      <c r="A121" s="25">
        <v>114</v>
      </c>
      <c r="B121" s="24" t="s">
        <v>91</v>
      </c>
      <c r="C121" s="24">
        <v>2007</v>
      </c>
      <c r="D121" s="21"/>
      <c r="E121" s="21"/>
      <c r="F121" s="21">
        <v>1.5</v>
      </c>
      <c r="G121" s="21"/>
      <c r="H121" s="21"/>
      <c r="I121" s="21">
        <f>IF(D121="","",-(D121-F121))</f>
      </c>
      <c r="J121" s="21">
        <f>IF(OR(D121="",D121=0),F121,IF((D121-F121)&gt;3,(F121+2)*0.4+F121*0.6,H121))</f>
        <v>1.5</v>
      </c>
      <c r="K121" s="22"/>
    </row>
    <row r="122" spans="8:11" ht="12.75">
      <c r="H122" s="17"/>
      <c r="K122" s="11"/>
    </row>
    <row r="123" spans="4:11" ht="12.75">
      <c r="D123" s="18"/>
      <c r="E123" s="18"/>
      <c r="F123" s="18"/>
      <c r="G123" s="18"/>
      <c r="H123" s="18"/>
      <c r="I123" s="18"/>
      <c r="J123" s="18"/>
      <c r="K123" s="19"/>
    </row>
    <row r="124" spans="4:11" ht="12.75">
      <c r="D124" s="18"/>
      <c r="E124" s="18"/>
      <c r="F124" s="18"/>
      <c r="G124" s="18"/>
      <c r="H124" s="18"/>
      <c r="I124" s="18"/>
      <c r="J124" s="18"/>
      <c r="K124" s="19"/>
    </row>
    <row r="125" ht="12.75">
      <c r="K125" s="11"/>
    </row>
    <row r="126" spans="11:13" ht="15.75">
      <c r="K126" s="10"/>
      <c r="M126" s="12"/>
    </row>
    <row r="127" ht="15.75">
      <c r="B127" s="13" t="s">
        <v>13</v>
      </c>
    </row>
    <row r="128" ht="18.75">
      <c r="B128" s="14" t="s">
        <v>14</v>
      </c>
    </row>
    <row r="129" ht="18.75">
      <c r="B129" s="14" t="s">
        <v>20</v>
      </c>
    </row>
    <row r="130" ht="18.75">
      <c r="B130" s="15" t="s">
        <v>15</v>
      </c>
    </row>
    <row r="131" ht="15.75">
      <c r="B131" s="16" t="s">
        <v>16</v>
      </c>
    </row>
    <row r="132" ht="12.75">
      <c r="B132" s="11" t="s">
        <v>136</v>
      </c>
    </row>
    <row r="134" ht="12.75">
      <c r="K134" s="3" t="s">
        <v>17</v>
      </c>
    </row>
    <row r="135" ht="12.75">
      <c r="K135" s="3" t="s">
        <v>18</v>
      </c>
    </row>
  </sheetData>
  <sheetProtection selectLockedCells="1" selectUnlockedCells="1"/>
  <mergeCells count="3">
    <mergeCell ref="A1:N1"/>
    <mergeCell ref="A2:N2"/>
    <mergeCell ref="A3:N3"/>
  </mergeCells>
  <hyperlinks>
    <hyperlink ref="B132" r:id="rId1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</cp:lastModifiedBy>
  <cp:lastPrinted>2012-08-19T12:07:00Z</cp:lastPrinted>
  <dcterms:created xsi:type="dcterms:W3CDTF">2012-02-09T07:51:50Z</dcterms:created>
  <dcterms:modified xsi:type="dcterms:W3CDTF">2012-08-19T15:47:56Z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